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Năm 2024\KTNS\Kỳ họp 24\DTNQ\"/>
    </mc:Choice>
  </mc:AlternateContent>
  <bookViews>
    <workbookView xWindow="-105" yWindow="-105" windowWidth="19425" windowHeight="10305" activeTab="8"/>
  </bookViews>
  <sheets>
    <sheet name="TH huyen" sheetId="16" r:id="rId1"/>
    <sheet name="2.CC" sheetId="18" r:id="rId2"/>
    <sheet name="3.HL" sheetId="24" r:id="rId3"/>
    <sheet name="4.VL" sheetId="21" r:id="rId4"/>
    <sheet name="5.GL" sheetId="20" r:id="rId5"/>
    <sheet name="6.CL" sheetId="17" r:id="rId6"/>
    <sheet name="7.DK" sheetId="19" r:id="rId7"/>
    <sheet name="8.TP" sheetId="25" r:id="rId8"/>
    <sheet name="9.HH" sheetId="26" r:id="rId9"/>
  </sheets>
  <externalReferences>
    <externalReference r:id="rId10"/>
  </externalReferences>
  <definedNames>
    <definedName name="_xlnm.Print_Area" localSheetId="1">'2.CC'!$A$1:$J$11</definedName>
    <definedName name="_xlnm.Print_Area" localSheetId="2">'3.HL'!$A$1:$J$15</definedName>
    <definedName name="_xlnm.Print_Area" localSheetId="3">'4.VL'!$A$1:$J$70</definedName>
    <definedName name="_xlnm.Print_Area" localSheetId="4">'5.GL'!$A$1:$K$46</definedName>
    <definedName name="_xlnm.Print_Area" localSheetId="5">'6.CL'!$A$1:$J$17</definedName>
    <definedName name="_xlnm.Print_Area" localSheetId="6">'7.DK'!$A$1:$J$17</definedName>
    <definedName name="_xlnm.Print_Area" localSheetId="7">'8.TP'!$A$1:$J$15</definedName>
    <definedName name="_xlnm.Print_Area" localSheetId="8">'9.HH'!$A$1:$J$53</definedName>
    <definedName name="_xlnm.Print_Area" localSheetId="0">'TH huyen'!$A$1:$G$16</definedName>
    <definedName name="_xlnm.Print_Titles" localSheetId="1">'2.CC'!$7:$7</definedName>
    <definedName name="_xlnm.Print_Titles" localSheetId="2">'3.HL'!$7:$7</definedName>
    <definedName name="_xlnm.Print_Titles" localSheetId="3">'4.VL'!$7:$7</definedName>
    <definedName name="_xlnm.Print_Titles" localSheetId="4">'5.GL'!$7:$7</definedName>
    <definedName name="_xlnm.Print_Titles" localSheetId="5">'6.CL'!$7:$7</definedName>
    <definedName name="_xlnm.Print_Titles" localSheetId="6">'7.DK'!$7:$7</definedName>
    <definedName name="_xlnm.Print_Titles" localSheetId="7">'8.TP'!$7:$7</definedName>
    <definedName name="_xlnm.Print_Titles" localSheetId="8">'9.HH'!$7:$7</definedName>
    <definedName name="_xlnm.Print_Titles" localSheetId="0">'TH huyen'!$6:$7</definedName>
  </definedNames>
  <calcPr calcId="15251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6" l="1"/>
  <c r="G53" i="26"/>
  <c r="I53" i="26"/>
  <c r="G52" i="26"/>
  <c r="I52" i="26"/>
  <c r="G51" i="26"/>
  <c r="I51" i="26"/>
  <c r="G50" i="26"/>
  <c r="J50" i="26"/>
  <c r="F49" i="26"/>
  <c r="G49" i="26"/>
  <c r="J49" i="26"/>
  <c r="G48" i="26"/>
  <c r="I48" i="26"/>
  <c r="G47" i="26"/>
  <c r="J47" i="26"/>
  <c r="J46" i="26"/>
  <c r="I46" i="26"/>
  <c r="H46" i="26"/>
  <c r="G46" i="26"/>
  <c r="F46" i="26"/>
  <c r="E46" i="26"/>
  <c r="G45" i="26"/>
  <c r="J45" i="26"/>
  <c r="G44" i="26"/>
  <c r="J44" i="26"/>
  <c r="G43" i="26"/>
  <c r="J43" i="26"/>
  <c r="J42" i="26"/>
  <c r="I42" i="26"/>
  <c r="G42" i="26"/>
  <c r="F42" i="26"/>
  <c r="E42" i="26"/>
  <c r="G41" i="26"/>
  <c r="J41" i="26"/>
  <c r="G40" i="26"/>
  <c r="J40" i="26"/>
  <c r="G39" i="26"/>
  <c r="J39" i="26"/>
  <c r="G38" i="26"/>
  <c r="J38" i="26"/>
  <c r="G37" i="26"/>
  <c r="I37" i="26"/>
  <c r="G36" i="26"/>
  <c r="J36" i="26"/>
  <c r="G35" i="26"/>
  <c r="J35" i="26"/>
  <c r="G34" i="26"/>
  <c r="J34" i="26"/>
  <c r="G33" i="26"/>
  <c r="J33" i="26"/>
  <c r="G32" i="26"/>
  <c r="I32" i="26"/>
  <c r="G31" i="26"/>
  <c r="J31" i="26"/>
  <c r="G30" i="26"/>
  <c r="I30" i="26"/>
  <c r="J29" i="26"/>
  <c r="I29" i="26"/>
  <c r="H29" i="26"/>
  <c r="G29" i="26"/>
  <c r="F29" i="26"/>
  <c r="E29" i="26"/>
  <c r="G28" i="26"/>
  <c r="J28" i="26"/>
  <c r="G27" i="26"/>
  <c r="I27" i="26"/>
  <c r="F26" i="26"/>
  <c r="G26" i="26"/>
  <c r="J26" i="26"/>
  <c r="G25" i="26"/>
  <c r="I25" i="26"/>
  <c r="G24" i="26"/>
  <c r="I24" i="26"/>
  <c r="G23" i="26"/>
  <c r="J23" i="26"/>
  <c r="J22" i="26"/>
  <c r="I22" i="26"/>
  <c r="H22" i="26"/>
  <c r="G22" i="26"/>
  <c r="F22" i="26"/>
  <c r="E22" i="26"/>
  <c r="G10" i="24"/>
  <c r="G11" i="24"/>
  <c r="G9" i="24"/>
  <c r="G13" i="24"/>
  <c r="G14" i="24"/>
  <c r="G15" i="24"/>
  <c r="G12" i="24"/>
  <c r="G8" i="24"/>
  <c r="C9" i="16"/>
  <c r="H9" i="24"/>
  <c r="H12" i="24"/>
  <c r="H8" i="24"/>
  <c r="D9" i="16"/>
  <c r="I9" i="24"/>
  <c r="I12" i="24"/>
  <c r="I8" i="24"/>
  <c r="E9" i="16"/>
  <c r="J9" i="24"/>
  <c r="J15" i="24"/>
  <c r="J12" i="24"/>
  <c r="J8" i="24"/>
  <c r="F9" i="16"/>
  <c r="G9" i="21"/>
  <c r="G16" i="21"/>
  <c r="G70" i="21"/>
  <c r="G67" i="21"/>
  <c r="G8" i="21"/>
  <c r="C10" i="16"/>
  <c r="H9" i="21"/>
  <c r="H16" i="21"/>
  <c r="H67" i="21"/>
  <c r="H8" i="21"/>
  <c r="D10" i="16"/>
  <c r="I10" i="21"/>
  <c r="I11" i="21"/>
  <c r="I12" i="21"/>
  <c r="I13" i="21"/>
  <c r="I14" i="21"/>
  <c r="I15" i="21"/>
  <c r="I9"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16" i="21"/>
  <c r="I68" i="21"/>
  <c r="I69" i="21"/>
  <c r="I70" i="21"/>
  <c r="I67" i="21"/>
  <c r="I8" i="21"/>
  <c r="E10" i="16"/>
  <c r="J9" i="21"/>
  <c r="J16" i="21"/>
  <c r="J67" i="21"/>
  <c r="J8" i="21"/>
  <c r="F10" i="16"/>
  <c r="G9" i="20"/>
  <c r="G12" i="20"/>
  <c r="G8" i="20"/>
  <c r="C11" i="16"/>
  <c r="H9" i="20"/>
  <c r="H12" i="20"/>
  <c r="H8" i="20"/>
  <c r="D11" i="16"/>
  <c r="I10" i="20"/>
  <c r="I11" i="20"/>
  <c r="I9" i="20"/>
  <c r="I15" i="20"/>
  <c r="I12" i="20"/>
  <c r="I8" i="20"/>
  <c r="E11" i="16"/>
  <c r="K9" i="20"/>
  <c r="K12" i="20"/>
  <c r="K8" i="20"/>
  <c r="F11" i="16"/>
  <c r="G8" i="17"/>
  <c r="C12" i="16"/>
  <c r="H8" i="17"/>
  <c r="D12" i="16"/>
  <c r="I9" i="17"/>
  <c r="I10" i="17"/>
  <c r="I11" i="17"/>
  <c r="I12" i="17"/>
  <c r="I13" i="17"/>
  <c r="I14" i="17"/>
  <c r="I15" i="17"/>
  <c r="I16" i="17"/>
  <c r="I8" i="17"/>
  <c r="E12" i="16"/>
  <c r="J17" i="17"/>
  <c r="J8" i="17"/>
  <c r="F12" i="16"/>
  <c r="G9" i="19"/>
  <c r="G13" i="19"/>
  <c r="G8" i="19"/>
  <c r="C13" i="16"/>
  <c r="H9" i="19"/>
  <c r="H13" i="19"/>
  <c r="H8" i="19"/>
  <c r="D13" i="16"/>
  <c r="I10" i="19"/>
  <c r="I11" i="19"/>
  <c r="I9" i="19"/>
  <c r="I13" i="19"/>
  <c r="I8" i="19"/>
  <c r="E13" i="16"/>
  <c r="J12" i="19"/>
  <c r="J9" i="19"/>
  <c r="J14" i="19"/>
  <c r="J15" i="19"/>
  <c r="J16" i="19"/>
  <c r="J13" i="19"/>
  <c r="J8" i="19"/>
  <c r="F13" i="16"/>
  <c r="G10" i="25"/>
  <c r="G9" i="25"/>
  <c r="G12" i="25"/>
  <c r="G13" i="25"/>
  <c r="G14" i="25"/>
  <c r="G11" i="25"/>
  <c r="G8" i="25"/>
  <c r="C14" i="16"/>
  <c r="J10" i="25"/>
  <c r="J9" i="25"/>
  <c r="J12" i="25"/>
  <c r="J13" i="25"/>
  <c r="J14" i="25"/>
  <c r="J11" i="25"/>
  <c r="J8" i="25"/>
  <c r="F14" i="16"/>
  <c r="G10" i="26"/>
  <c r="G11" i="26"/>
  <c r="G12" i="26"/>
  <c r="G13" i="26"/>
  <c r="G14" i="26"/>
  <c r="G15" i="26"/>
  <c r="G9" i="26"/>
  <c r="G17" i="26"/>
  <c r="G18" i="26"/>
  <c r="G19" i="26"/>
  <c r="G20" i="26"/>
  <c r="G21" i="26"/>
  <c r="G16" i="26"/>
  <c r="C15" i="16"/>
  <c r="I10" i="26"/>
  <c r="I11" i="26"/>
  <c r="I12" i="26"/>
  <c r="I13" i="26"/>
  <c r="I15" i="26"/>
  <c r="I9" i="26"/>
  <c r="I17" i="26"/>
  <c r="I18" i="26"/>
  <c r="I19" i="26"/>
  <c r="I20" i="26"/>
  <c r="I21" i="26"/>
  <c r="I16" i="26"/>
  <c r="I8" i="26"/>
  <c r="E15" i="16"/>
  <c r="J14" i="26"/>
  <c r="J9" i="26"/>
  <c r="J16" i="26"/>
  <c r="J8" i="26"/>
  <c r="F15" i="16"/>
  <c r="G9" i="18"/>
  <c r="G10" i="18"/>
  <c r="G8" i="18"/>
  <c r="C8" i="16"/>
  <c r="I9" i="18"/>
  <c r="I10" i="18"/>
  <c r="I8" i="18"/>
  <c r="E8" i="16"/>
  <c r="J8" i="18"/>
  <c r="F8" i="16"/>
  <c r="E22" i="24"/>
  <c r="F22" i="24"/>
  <c r="F12" i="24"/>
  <c r="E12" i="24"/>
  <c r="F16" i="26"/>
  <c r="H16" i="26"/>
  <c r="E16" i="26"/>
  <c r="E9" i="26"/>
  <c r="E8" i="26"/>
  <c r="F9" i="26"/>
  <c r="H9" i="26"/>
  <c r="H8" i="26"/>
  <c r="A5" i="26"/>
  <c r="I11" i="25"/>
  <c r="H11" i="25"/>
  <c r="F11" i="25"/>
  <c r="E11" i="25"/>
  <c r="I9" i="25"/>
  <c r="I8" i="25"/>
  <c r="H9" i="25"/>
  <c r="F9" i="25"/>
  <c r="E9" i="25"/>
  <c r="A5" i="25"/>
  <c r="E67" i="21"/>
  <c r="F67" i="21"/>
  <c r="F9" i="21"/>
  <c r="F16" i="21"/>
  <c r="F8" i="21"/>
  <c r="E9" i="21"/>
  <c r="E16" i="21"/>
  <c r="E8" i="21"/>
  <c r="F8" i="25"/>
  <c r="E8" i="25"/>
  <c r="H8" i="25"/>
  <c r="F8" i="26"/>
  <c r="F8" i="17"/>
  <c r="E8" i="17"/>
  <c r="F9" i="24"/>
  <c r="F8" i="24"/>
  <c r="E9" i="24"/>
  <c r="E8" i="24"/>
  <c r="J9" i="20"/>
  <c r="J12" i="20"/>
  <c r="F12" i="20"/>
  <c r="E12" i="20"/>
  <c r="C16" i="16"/>
  <c r="K8" i="25"/>
  <c r="J8" i="20"/>
  <c r="A1" i="21"/>
  <c r="A1" i="24"/>
  <c r="A5" i="24"/>
  <c r="C31" i="21"/>
  <c r="A5" i="21"/>
  <c r="F9" i="20"/>
  <c r="F8" i="20"/>
  <c r="E9" i="20"/>
  <c r="A5" i="20"/>
  <c r="F13" i="19"/>
  <c r="E9" i="19"/>
  <c r="E13" i="19"/>
  <c r="F9" i="19"/>
  <c r="A5" i="19"/>
  <c r="F8" i="18"/>
  <c r="E8" i="18"/>
  <c r="A5" i="18"/>
  <c r="A5" i="17"/>
  <c r="D16" i="16"/>
  <c r="E8" i="19"/>
  <c r="F8" i="19"/>
  <c r="E8" i="20"/>
  <c r="F16" i="16"/>
  <c r="E16" i="16"/>
  <c r="K8" i="19"/>
</calcChain>
</file>

<file path=xl/sharedStrings.xml><?xml version="1.0" encoding="utf-8"?>
<sst xmlns="http://schemas.openxmlformats.org/spreadsheetml/2006/main" count="469" uniqueCount="268">
  <si>
    <t>TT</t>
  </si>
  <si>
    <t>Danh mục dự án</t>
  </si>
  <si>
    <t>Chủ đầu tư</t>
  </si>
  <si>
    <t>Mã dự án</t>
  </si>
  <si>
    <t>TỔNG CỘNG</t>
  </si>
  <si>
    <t>ĐVT: Đồng</t>
  </si>
  <si>
    <t>Huyện Triệu Phong</t>
  </si>
  <si>
    <t>Địa phương</t>
  </si>
  <si>
    <t>Huyện Hải Lăng</t>
  </si>
  <si>
    <t>Huyện Vĩnh Linh</t>
  </si>
  <si>
    <t>Huyện Gio Linh</t>
  </si>
  <si>
    <t>Huyện Cam Lộ</t>
  </si>
  <si>
    <t>Huyện Đakrông</t>
  </si>
  <si>
    <t>Huyện Hướng Hóa</t>
  </si>
  <si>
    <t>Điểm b</t>
  </si>
  <si>
    <t>Điểm c</t>
  </si>
  <si>
    <t>Điểm đ</t>
  </si>
  <si>
    <t>Thuộc các trường hợp quy định tại Khoản 1 Điều 48 Nghị định số 40/2020/NĐ-CP</t>
  </si>
  <si>
    <t>UBND xã Cam Thành</t>
  </si>
  <si>
    <t>7935168</t>
  </si>
  <si>
    <t>7977049</t>
  </si>
  <si>
    <t>7977050</t>
  </si>
  <si>
    <t>7977051</t>
  </si>
  <si>
    <t>7977058</t>
  </si>
  <si>
    <t>I</t>
  </si>
  <si>
    <t>II</t>
  </si>
  <si>
    <t>Ban QLDA ĐTXD và PTQĐ</t>
  </si>
  <si>
    <t>UBND xã Ba Lòng</t>
  </si>
  <si>
    <t>UBND huyện Gio Linh</t>
  </si>
  <si>
    <t>Nguồn thu sử dụng đất</t>
  </si>
  <si>
    <t>Ban QLDA, PTQĐ&amp;CCN huyện Gio Linh</t>
  </si>
  <si>
    <t>UBND xã Gio Mai</t>
  </si>
  <si>
    <t>UBND xã Gio Mỹ</t>
  </si>
  <si>
    <t>7951737</t>
  </si>
  <si>
    <t>7948174</t>
  </si>
  <si>
    <t>7957786</t>
  </si>
  <si>
    <t>7950722</t>
  </si>
  <si>
    <t>7957783</t>
  </si>
  <si>
    <t>7957784</t>
  </si>
  <si>
    <t>7957785</t>
  </si>
  <si>
    <t xml:space="preserve">UBND xã Gio Sơn </t>
  </si>
  <si>
    <t>7951553</t>
  </si>
  <si>
    <t>7951550</t>
  </si>
  <si>
    <t>UBND xã Gio Sơn</t>
  </si>
  <si>
    <t>7951554</t>
  </si>
  <si>
    <t>7951552</t>
  </si>
  <si>
    <t>UBND xã Hải Thái</t>
  </si>
  <si>
    <t>UBND TT Cửa Việt</t>
  </si>
  <si>
    <t>UBND Thị trấn Cửa Việt</t>
  </si>
  <si>
    <t>7964996</t>
  </si>
  <si>
    <t>UBND xã Trung Sơn</t>
  </si>
  <si>
    <t>7951546</t>
  </si>
  <si>
    <t>Văn phòng Huyện uỷ</t>
  </si>
  <si>
    <t>7941338</t>
  </si>
  <si>
    <t>8001284</t>
  </si>
  <si>
    <t>Ban QLDA, PTQĐ và CCN, DLB huyện Vĩnh Linh</t>
  </si>
  <si>
    <t>UBND TT Hồ Xá </t>
  </si>
  <si>
    <t>7855775</t>
  </si>
  <si>
    <t>UBND xã Vĩnh Long</t>
  </si>
  <si>
    <t>UBND xã Kim Thạch</t>
  </si>
  <si>
    <t>UBND xã Vĩnh Ô</t>
  </si>
  <si>
    <t>UBND xã Hiền Thành</t>
  </si>
  <si>
    <t>UBND xã Vĩnh Sơn</t>
  </si>
  <si>
    <t>UBND xã Vĩnh Tú</t>
  </si>
  <si>
    <t>UBND xã Vĩnh Thái</t>
  </si>
  <si>
    <t>UBND xã Vĩnh Lâm</t>
  </si>
  <si>
    <t>UBND xã Vĩnh Thủy</t>
  </si>
  <si>
    <t>UBND xã Vĩnh Chấp</t>
  </si>
  <si>
    <t xml:space="preserve">UBND xã Trung Nam </t>
  </si>
  <si>
    <t>UBND xã Vĩnh Giang</t>
  </si>
  <si>
    <t>UBND xã Vĩnh Hà</t>
  </si>
  <si>
    <t>UBND TT Cửa Tùng</t>
  </si>
  <si>
    <t>UBND xã Vĩnh Hòa</t>
  </si>
  <si>
    <t>Cải tạo, sửa chữa nhà làm việc Huyện ủy huyện Vĩnh Linh</t>
  </si>
  <si>
    <t>Trụ sở Huyện ủy, HĐND,UBND, UBMTTQVN huyện Vĩnh Linh; HM: Tường rào, gara xe</t>
  </si>
  <si>
    <t>Sửa chữa nhà văn hóa và làm mới sân bê tông tại 6 thôn, xã Vĩnh Ô</t>
  </si>
  <si>
    <t>III</t>
  </si>
  <si>
    <t>BCH Huyện đoàn</t>
  </si>
  <si>
    <t>Ban QLDA, PTQĐ&amp;CCN</t>
  </si>
  <si>
    <t>Nâng cấp, sửa chữa trụ sở làm việc cơ quan Huyện ủy</t>
  </si>
  <si>
    <t xml:space="preserve">BCH Quân sự huyện </t>
  </si>
  <si>
    <t>Ban QLDA ĐTXD&amp;PTQĐ huyện</t>
  </si>
  <si>
    <t>Nguồn phân cấp theo tiêu chí</t>
  </si>
  <si>
    <t>Ghi chú</t>
  </si>
  <si>
    <t>KẾ HOẠCH ĐẦU TƯ CÔNG VỐN NGÂN SÁCH ĐỊA PHƯƠNG NĂM 2023 PHÂN CẤP HUYỆN QUẢN LÝ</t>
  </si>
  <si>
    <t>Sửa chữa Trụ sở UBND xã Linh Trường</t>
  </si>
  <si>
    <t>Sửa chữa Sở chỉ huy diễn tập</t>
  </si>
  <si>
    <t>Kế hoạch 2023</t>
  </si>
  <si>
    <t>Kế hoạch 2023 giải ngân đến ngày 31/01/2024</t>
  </si>
  <si>
    <t>Giải phóng mặt bằng, hỗ trợ cấp giấy CNQSD đất cho 22 hộ dân tại xã Linh Hải</t>
  </si>
  <si>
    <t>Phát triển điểm dân cư xã Trung Sơn (giai đoạn 1)</t>
  </si>
  <si>
    <t>Đường Phạm Văn Đồng, thị trấn Cửa Việt; Hạng mục: Giải phóng mặt bằng (giai đoạn 3)</t>
  </si>
  <si>
    <t>Nâng cấp đường kết hợp rãnh thoát nước từ nhà Ông Cần đến nhà Ông Hoà</t>
  </si>
  <si>
    <t>Nâng cấp  sân vận động thôn Lại An  (giai đoạn 1)</t>
  </si>
  <si>
    <t>Nâng cấp đường giao thông thôn Cẩm Phổ (nội đồng)</t>
  </si>
  <si>
    <t xml:space="preserve">Kênh tiêu thôn Lại An (Tuyến 1+ Tuyến 2 + Tuyến 3 + Tuyến 4) </t>
  </si>
  <si>
    <t>Nâng cấp đường giao thông thôn Lại An (ngõ xóm tuyến 1 + tuyến 2 + tuyến 3)</t>
  </si>
  <si>
    <t>Kênh tiêu thôn Lại An (đội 3 )</t>
  </si>
  <si>
    <t>Kênh tưới thôn Thủy Khê (nội đồng)</t>
  </si>
  <si>
    <t>Nâng cấp đường giao thông thôn Lại An tuyến 1 (vùng đồng đội 3)</t>
  </si>
  <si>
    <t>Sửa chửa, nâng cấp đường bê tông Cẩm Phổ - Nhĩ Thượng ( giai đoạn 3)</t>
  </si>
  <si>
    <t>Hệ thống nước sạch 4 thôn Nhĩ Thượng, An Mỹ, Cẩm Phổ, Thủy Khê xã Gio Mỹ ( giai đoạn 2)</t>
  </si>
  <si>
    <t>Kênh tưới đồng dưới + 05 cống thôn Lại An</t>
  </si>
  <si>
    <t>Nâng cấp đường giao thông  thôn Lại An (nội đồng tuyến 1)</t>
  </si>
  <si>
    <t>Trường TH và THCS Gio Quang; Hạng mục: Phòng đa chức năng điểm trường Thôn Tân Kỳ (giai đoạn 2)</t>
  </si>
  <si>
    <t>Trường Mầm Non  Gio Sơn (cơ  sở 2); Hạng mục: Lát gạch sân- Sửa chửa và mở rộng bếp ăn</t>
  </si>
  <si>
    <t>Trường Mầm non Gio sơn; Hạng mục: Sửa chửa Nhà hiệu bộ và các phòng học.</t>
  </si>
  <si>
    <t>BTH đường GTNĐ Đồng Bạn, xã Gio Sơn</t>
  </si>
  <si>
    <t>Xây dựng đường hoa Trí Tiến- Đại Đồng Nhất, xã Gio Sơn</t>
  </si>
  <si>
    <t>Xây dựng khuôn viên bia tưởng niệm tại xã Gio Hòa cũ (giai đoạn 2)</t>
  </si>
  <si>
    <t>Trường Tiểu học Gio Sơn (cơ sở 2): Hạng mục: Lát gạch sân -  Nhà bếp</t>
  </si>
  <si>
    <t>Trung tâm HTCĐ thôn Trí Tiến, xã Gio Sơn</t>
  </si>
  <si>
    <t>Trung tâm HTCĐ thôn Đại Đồng Nhất, xã Gio Sơn</t>
  </si>
  <si>
    <t>BTH đường ra khu sản xuất Giếng truyện thôn Đại Đồng Nhất, xã Gio Sơn</t>
  </si>
  <si>
    <t>Xây dựng đường hoa  An Khê- Nam Tân, xã Gio Sơn</t>
  </si>
  <si>
    <t>Xây dựng đường hoa  Phú Ốc- Lạc Sơn, xã Gio Sơn</t>
  </si>
  <si>
    <t>Xây dựng mới nhà Trung tâm HTCĐ thôn Hải Hòa</t>
  </si>
  <si>
    <t>Xây dựng mới nhà Trung tâm HTCĐ thôn Trường Thọ</t>
  </si>
  <si>
    <t>Nâng cấp hệ thống truyền thanh xã Phong Bình</t>
  </si>
  <si>
    <t>Đo đạc bổ sung bản đồ địa chính, trích đo thửa đất, lập hồ sơ cấp giấy chứng nhận QSD đất, cập nhật cơ sở dữ liệu địa chính cho các hộ dân tại thôn Sông Ngân, xã Linh Trường, huyện Gio Linh</t>
  </si>
  <si>
    <t>Đo đạc bổ sung bản đồ địa chính tỷ lệ 1/5.000, lập hồ sơ cấp giấy chứng nhận QSD đất Lâm Nghiệp; Cập nhật cơ sở dữ liệu địa chính cho các hộ dân tại xã Linh Trường, huyện Gio Linh</t>
  </si>
  <si>
    <t>Sửa chữa và mua sắm thiết bị đài truyền thanh huyện</t>
  </si>
  <si>
    <t>ĐỊA PHƯƠNG ĐỀ NGHỊ KÉO DÀI  THỜI GIAN THỰC HIỆN VÀ GIẢI NGÂN SANG NĂM 2024</t>
  </si>
  <si>
    <t>ĐỊA PHƯƠNG ĐỀ NGHỊ KÉO DÀI THỜI GIAN THỰC HIỆN VÀ GIẢI NGÂN SANG NĂM 2024</t>
  </si>
  <si>
    <t>Sửa chữa Hội trường Huyện ủy</t>
  </si>
  <si>
    <t>Đường ra vùng phát triển sản xuất, xã Hải Định</t>
  </si>
  <si>
    <t>KÉO DÀI THỜI GIAN THỰC HIỆN VÀ GIẢI NGÂN SANG NĂM 2024</t>
  </si>
  <si>
    <t>Trung tâm thương mại dịch vụ Ngã Ba Cùa, xã Cam Thành; Hạng mục: San nền</t>
  </si>
  <si>
    <t>Quy hoạch chi tiết tỷ lệ 1/500 DA: Khu Thương mại Dịch vụ và dân cư phía Bắc Hói Sòng xã Thanh An</t>
  </si>
  <si>
    <t>Quy hoạch chi tiết: Cụm Thương mại và Dịch vụ Bàu Cúc, xã Cam Thủy (tỷ lệ 1/500)</t>
  </si>
  <si>
    <t>Quy hoạch chung xây dựng xã Cam Nghĩa, huyện Cam Lộ đến năm 2035</t>
  </si>
  <si>
    <t>Quy hoạch chung xây dựng xã Cam Chính, huyện Cam Lộ đến năm 2035</t>
  </si>
  <si>
    <t>Trung tâm VH&amp; HTCĐ thôn Mộc Đức, xã Cam Hiếu</t>
  </si>
  <si>
    <t>Quy hoạch chi tiết 1/500: Khu dịch vụ nông nghiệp công nghệ cao, cơ sở hạ tầng đào tạo nghề và điểm dân cư xã Cam Hiếu</t>
  </si>
  <si>
    <t>Quy hoạch chi tiết 1/500 nghĩa trang nhân dân xã Cam Hiếu</t>
  </si>
  <si>
    <t>Thao trường huấn luyện quân sự xã Thanh An (giai đoạn 1); Hạng mục: Xây dựng hàng rào bảo vệ, mương thoát nước và tuyến đường dẫn vào khu huấn luyện</t>
  </si>
  <si>
    <t>Trường MN Vĩnh Ô, huyện Vĩnh Linh; HM: Tu sửa 01 phòng học và xây mới 01 phòng học bản 4</t>
  </si>
  <si>
    <t>Nhà văn hóa thôn Mít xã Vĩnh Ô, huyện Vĩnh Linh</t>
  </si>
  <si>
    <t>Điện thắp sáng đường vào trung tâm UBND xã Vĩnh Chấp</t>
  </si>
  <si>
    <t>Trường MN Vĩnh Long; HM: Nhà hiệu bộ - 5 phòng làm việc và 01 nhà vệ sinh chung</t>
  </si>
  <si>
    <t>Cải tạo, sửa chữa, xây mới thao trường huấn luyện, sở chỉ huy diễn tập huyện Vĩnh Linh</t>
  </si>
  <si>
    <t>Cầu Bắc Phú xã Vĩnh Chấp, huyện Vĩnh Linh</t>
  </si>
  <si>
    <t>Trường Mầm non Vĩnh Khê, huyện Vĩnh Linh (Điểm trung tâm); Hạng mục: Tường rào, nhà vệ sinh, nhà xe giáo viên, nhà bảo vệ, sân khấu ngoài trời, nâng cấp sân chơi, cải tạo bếp ăn.</t>
  </si>
  <si>
    <t>Trường Mầm non Vĩnh Khê, huyện Vĩnh Linh (Điểm Xung Phong); Hạng mục: Nhà vệ sinh, lát gạch sân chơi, cải tạo nâng cấp bếp ăn.</t>
  </si>
  <si>
    <t>Trường tiểu học Kim Thạch (cơ sở 2); Hạng mục: Nhà 02 phòng học, 02 phòng chức năng</t>
  </si>
  <si>
    <t>Nhà văn hoá  thôn Hòa Bình, xã Vĩnh Hòa</t>
  </si>
  <si>
    <t>Trường Tiểu học Kim Thạch (cơ sở 1); Hạng mục: Nhà 2 tầng 02 phòng học, 02 phòng chức năng</t>
  </si>
  <si>
    <t>Mở rộng khuôn viên sân chơi cho trẻ và xây dựng tường rào trường mầm non Cửa Tùng</t>
  </si>
  <si>
    <t>Xây dựng đường giao thông nội thị khu phố An Du Đông 1, thị trấn Cửa Tùng</t>
  </si>
  <si>
    <t>Xây dựng đường giao thông nội thị khu phố An Du Đông 2, thị trấn Cửa Tùng</t>
  </si>
  <si>
    <t>Xây dựng đường giao thông nội thị khu phố An Du Nam 2, thị trấn Cửa Tùng</t>
  </si>
  <si>
    <t>Xây dựng đường giao thông nội thị khu phố Bắc Bàn, thị trấn Cửa Tùng</t>
  </si>
  <si>
    <t>Xây dựng đường giao thông nội thị khu phố Cát, An Đức 1, thị trấn Cửa Tùng</t>
  </si>
  <si>
    <t>Xây dựng mái che nhà văn hóa khu phố An Đức 1, thị trấn Cửa Tùng</t>
  </si>
  <si>
    <t>Thưởng công trình cho thôn Phúc Đức, xã Hiền Thành đạt chuẩn NTM kiểu mẫu năm 2022</t>
  </si>
  <si>
    <t>Xây dựng hạ tầng điểm dân cư thôn Tân An, xã Hiền Thành, huyện Vĩnh Linh; HM: Cắm mốc phục vụ GPMB, đo đạc chỉnh lý bản đồ địa chính phục vụ thu hồi đất, giao đất và cắm mốc phân lô</t>
  </si>
  <si>
    <t>Nâng cấp đường liên thôn Hương Nam - thôn Xuân, xã Kim Thạch</t>
  </si>
  <si>
    <t>Nâng cấp đường nội thôn trên địa bàn xã Kim thạch</t>
  </si>
  <si>
    <t>Nâng cấp đường từ thôn Bàu đến thôn Sơn Hạ xã Kim Thạch (đoạn thôn Hương Bắc - thôn Sẻ)</t>
  </si>
  <si>
    <t>Nâng cấp lề đường đoạn trước cổng trường mầm non số 2 xã Kim Thạch</t>
  </si>
  <si>
    <t>Nâng cấp, sửa chữa đường sản xuất, đập thủy lợi trên địa bàn xã Kim Thạch</t>
  </si>
  <si>
    <t>Sửa chữa một số nhà văn hóa thôn trên địa bàn xã Kim Thạch</t>
  </si>
  <si>
    <t>Sửa chữa, mở rộng một số nhà văn hóa trên địa bàn xã Kim thạch (đợt 2)</t>
  </si>
  <si>
    <t>Thưởng công trình cho thôn An Cổ, Hương Bắc, Xóm Bợc, Sơn Thượng, Thủy Trung, thôn Bàu, xã Kim Thạch đạt chuẩn NTM kiểu mẫu năm 2022</t>
  </si>
  <si>
    <t>Trường tiểu học Kim Thạch (cơ sở 2); HM: Cải tạo, nâng cấp sân trường</t>
  </si>
  <si>
    <t>Xây dựng đường từ thôn Bàu đi Khe Tráng xã Kim Thạch</t>
  </si>
  <si>
    <t>Xây dựng đường từ thôn Thủy Nam đi Rồng Vàng xã Kim Thạch</t>
  </si>
  <si>
    <t>Xây dựng Nhà văn hóa thôn Roọc, xã Kim Thạch</t>
  </si>
  <si>
    <t>Thưởng công trình cho thôn Nam Hùng, Huỳnh Công Đông, xã Trung Nam đạt chuẩn NTM kiểu mẫu năm 2022</t>
  </si>
  <si>
    <t>Đất Công ty TNHH MTV Lâm nghiệp Bến Hải bàn giao lại cho địa phương quản lý theo Nghị quyết số 29 của HĐND tỉnh, HM: Cắm cọc GPMB và đo đạc chỉnh lý bản đồ địa chính. Địa điểm: Xã Vĩnh Chấp, huyện Vĩnh Linh</t>
  </si>
  <si>
    <t>Quy hoạch chi tiết tỷ lệ 1/500 khu dân cư thôn Lai Bình, xã Vĩnh Chấp (giai đoạn 1), huyện Vĩnh Linh, tỉnh Quảng Trị</t>
  </si>
  <si>
    <t>Quy hoạch chi tiết tỷ lệ 1/500 khu dân cư thôn Lai Bình, xã Vĩnh Chấp (giai đoạn 2), huyện Vĩnh Linh, tỉnh Quảng Trị</t>
  </si>
  <si>
    <t>Thưởng công trình cho thôn Chấp Bắc, Tân Định, Chấp Nam, xã Vĩnh Chấp đạt chuẩn NTM kiểu mẫu năm 2022</t>
  </si>
  <si>
    <t>Quy hoạch chi tiết trung tâm xã Vĩnh Giang huyện Vĩnh Linh, tỉnh  Quảng  Trị</t>
  </si>
  <si>
    <t>Thưởng công trình cho thôn Tân An, Tân Trại 1, Cổ Mỹ, xã Vĩnh Giang đạt chuẩn NTM kiểu mẫu năm 2022</t>
  </si>
  <si>
    <t>Quy hoạch chi tiết tỷ lệ 1/500 khu dân cư Thôn Rào Trường xã Vĩnh Hà, huyện Vĩnh Linh, tỉnh Quảng Trị</t>
  </si>
  <si>
    <t>Di tích địa điểm lưu niệm địa đạo đội 7 và đội 11, thôn Hòa Bình xã Vĩnh Hòa</t>
  </si>
  <si>
    <t>Quy hoạch chi tiết trung tâm xã Vĩnh Hòa, huyện Vĩnh Linh, tỉnh Quảng Trị</t>
  </si>
  <si>
    <t>Thưởng công trình cho thôn Đơn Duệ, Linh Đơn, xã Vĩnh Hòa đạt chuẩn NTM kiểu mẫu năm 2022</t>
  </si>
  <si>
    <t>Thưởng công trình cho thôn Tiên Mỹ 1, Tiên Lai, xã Vĩnh Lâm đạt chuẩn NTM kiểu mẫu năm 2022</t>
  </si>
  <si>
    <t>Đổ mặt bằng khuôn viên và mua sắm trang thiết bị Trường mầm non Vĩnh Sơn (cụm Phan Hiền)</t>
  </si>
  <si>
    <t>Đường bê tông nội thôn Phan Hiền, xã Vĩnh Sơn</t>
  </si>
  <si>
    <t>Khoan giếng và xây dựng bể lọc nước ở trường mầm non cụm Nam Sơn - Lê Xá và cụm Tiên An - Huỳnh Thượng, xã Vĩnh Sơn</t>
  </si>
  <si>
    <t>Tư vấn định giá đất cụ thể để xác định giá khởi điểm đấu giá quyền sử dụng đất đối với các lô đất tại điểm dân cư khu vực 1 thôn Tiên An, xã Vĩnh Sơn, huyện Vĩnh Linh</t>
  </si>
  <si>
    <t>Trường Tiểu học và THCS Vĩnh Sơn; hạng mục: Lát gạch nền nhà đa năng ngoài trời và xây dựng mới nhà vệ sinh</t>
  </si>
  <si>
    <t>Quy hoạch chi tiết tỷ lệ 1/500 khu dân cư Trọt Đào, thôn Thái Lai, xã Vĩnh Thái, huyện Vĩnh Linh, tỉnh Quảng Trị</t>
  </si>
  <si>
    <t>Xây dựng cơ sở hạ tầng khu dân cư nông thôn thôn Thái Lai</t>
  </si>
  <si>
    <t>Thưởng công trình cho thôn Thủy Ba Đông, Thủy Ba Tây, xã Vĩnh Thủy đạt chuẩn NTM kiểu mẫu năm 2022</t>
  </si>
  <si>
    <t>Khu thể thao, vui chơi giải trí phục vụ cộng đồng xã Vĩnh Hòa</t>
  </si>
  <si>
    <t>Đường liên xã từ thôn Hòa Bình xã Vĩnh Hòa đi xã Hiền Thành</t>
  </si>
  <si>
    <t>Chợ huyện Vĩnh Linh; HM: Sửa chữa nâng cấp Chợ Do, chợ Cá Cửa Tùng, Chợ Hồ Xá 1</t>
  </si>
  <si>
    <t>Huyện đảo Cồn Cỏ</t>
  </si>
  <si>
    <t>Trụ sở cơ quan Dân chính Đảng huyện đảo Cồn Cỏ, hạng mục: Hàng rào và sân vườn phía sau</t>
  </si>
  <si>
    <t>Điểm thương mại và dịch vụ xã Hải Sơn</t>
  </si>
  <si>
    <t>Công trình nhà truyền thống huyện đảo Cồn Cỏ (giai đoạn 1)</t>
  </si>
  <si>
    <t>Nâng cấp sân bóng thôn Cẩm Phổ (giai đoạn 1)</t>
  </si>
  <si>
    <t>Nguồn vốn thu sử dụng đất phân cấp huyện quản lý</t>
  </si>
  <si>
    <t>Nguồn NS huyện khác (tăng thu ngân sách huyện, tỉnh bổ sung có mục tiêu)</t>
  </si>
  <si>
    <t>Trường Mầm non Khe Sanh</t>
  </si>
  <si>
    <t>Nâng cấp, mở rộng chợ Tân Liên</t>
  </si>
  <si>
    <t>Sửa chữa trụ sở Công an huyện Hướng Hoá; Hạng mục: Sửa chữa nhà 03 tầng</t>
  </si>
  <si>
    <t>Sửa chữa, nâng cấp đường Lê Lai, thị trấn Lao Bảo</t>
  </si>
  <si>
    <t>Đường kết nối các điểm du lịch huyện Hướng Hóa</t>
  </si>
  <si>
    <t>Xây dựng hệ thống thoát nước đường Đinh Tiên Hoàng, thị trấn Khe Sanh (Đoạn từ điểm giao đường Bùi Dục Tài đến điểm giao đường Phan Chu Trinh)</t>
  </si>
  <si>
    <t>Sửa chữa nhà A và sân huyện ủy</t>
  </si>
  <si>
    <t>Nâng cấp, cải tạo phòng họp, phòng làm việc nhà B cơ quan Huyện ủy Hướng Hóa</t>
  </si>
  <si>
    <t>Trụ sở làm việc xã Hướng Phùng</t>
  </si>
  <si>
    <t>Sân vận động huyện Đakrông (giai đoạn 1)</t>
  </si>
  <si>
    <t>Chợ trung tâm khu vực Tà Rụt huyện Đakrông</t>
  </si>
  <si>
    <t>Di dời hạ tầng kỹ thuật để sửa chữa hư hỏng nền, mặt đường và hệ thống thoát nước đoạn Km39+600-Km42+00 (qua thị trấn Krông Klang) Quốc lộ 9, tỉnh Quảng Trị</t>
  </si>
  <si>
    <t>San tạo MB để đấu giá quyền sử dụng đất hai bên tuyến đường T4 thị trấn Krông Klang (giai đoạn 2)</t>
  </si>
  <si>
    <t>Hồ sinh thái đập dâng Khe Ruôi thị trấn Krông Klang, huyện Đakrông (giai đoạn 1)</t>
  </si>
  <si>
    <t>Trạm y tế thị trấn Krông Klang; Hạng mục: San nền và làm sân</t>
  </si>
  <si>
    <t>Nâng cấp đường ĐH.46C</t>
  </si>
  <si>
    <t>Quy hoạch khu dân cư trên địa bàn các xã, thị trấn huyện Tr Phong năm 2019</t>
  </si>
  <si>
    <t>Quy hoạch khu dân cư trên địa bàn các xã, Thị trấn huyện Tr Phong năm 2020</t>
  </si>
  <si>
    <t>Quy hoạch chi tiết điểm dân cư xã Triệu Phước</t>
  </si>
  <si>
    <t>Cơ sở hạ tầng khu đô thị Trung tâm hành chính huyện</t>
  </si>
  <si>
    <t>Kế hoạch 2023 kéo dài
sang 2024</t>
  </si>
  <si>
    <t>Chi tiết như biểu
số 2</t>
  </si>
  <si>
    <t>Chi tiết như biểu
số 3</t>
  </si>
  <si>
    <t>Chi tiết như biểu
số 4</t>
  </si>
  <si>
    <t>Chi tiết như biểu
số 5</t>
  </si>
  <si>
    <t>Chi tiết như biểu
số 6</t>
  </si>
  <si>
    <t>Chi tiết như biểu
số 7</t>
  </si>
  <si>
    <t>Chi tiết như biểu
số 8</t>
  </si>
  <si>
    <t>Chi tiết như biểu
số 9</t>
  </si>
  <si>
    <t>Kế hoạch 2023 kéo dài
sang năm 2024</t>
  </si>
  <si>
    <t>DANH MỤC DỰ ÁN ĐẦU TƯ CÔNG NGUỒN VỐN NGÂN SÁCH ĐỊA PHƯƠNG
KẾ HOẠCH 2023 PHÂN CẤP HUYỆN QUẢN LÝ</t>
  </si>
  <si>
    <t>Nguồn bổ sung từ NS tỉnh từ nguồn vượt thu từ XDCB vãng lại của các dự án điện gió</t>
  </si>
  <si>
    <t>Trụ sở làm việc xã Ba Tầng</t>
  </si>
  <si>
    <t>Khắc phục sửa chữa cống tràn tuyến đường trung tâm xã Hướng Việt</t>
  </si>
  <si>
    <t>IV</t>
  </si>
  <si>
    <t>Nguồn sự nghiệp giáo dục</t>
  </si>
  <si>
    <t>Trường TH&amp;THCS Tân Hợp; Hạng mục: 08 phòng học và các hạng mục phụ trợ</t>
  </si>
  <si>
    <t>Trường Tiểu học Tân Lập; Hạng mục: 04 phòng học tại bản Làng Vây</t>
  </si>
  <si>
    <t>Trường Tiểu học Hướng Phùng; Hạng mục: 04 phòng học tại điểm chính và 02 phòng học tại thôn Chênh Vênh</t>
  </si>
  <si>
    <t>Trường Mầm non Thuận; Hạng mục: Nhà 02 tầng gồm 01 phòng đa chức năng, 01 phòng học và 01 phòng làm việc</t>
  </si>
  <si>
    <t>Trường Mầm non Khe Sanh; Hạng mục: Các hạng mục phụ trợ</t>
  </si>
  <si>
    <t>Trường THCS Thuận; Hạng mục: 04 phòng học</t>
  </si>
  <si>
    <t>Trường Tiểu học Hướng Tân; Hạng mục: 08 phòng học</t>
  </si>
  <si>
    <t>Trường Tiểu học số 2 Khe Sanh; Hạng mục: Xây mới nhà ăn bán trú, cải tạo sân chơi và xây dựng nhà để xe cho học sinh</t>
  </si>
  <si>
    <t>Trường PTDT bán trú TH&amp;THCS Hướng Lập; Hạng mục: Nhà học bộ môn và chức năng</t>
  </si>
  <si>
    <t>Trường Tiểu học số 2 Lao Bảo; Hạng mục: Nhà đa năng</t>
  </si>
  <si>
    <t>Trường THCS Khe Sanh; Hạng mục: Nhà đa năng</t>
  </si>
  <si>
    <t>Trường Tiểu học và THCS A Dơi; Hạng mục: Nhà 02 tầng 06 phòng học điểm trường thôn Prin Thành</t>
  </si>
  <si>
    <t>V</t>
  </si>
  <si>
    <t>Nguồn hỗ trợ GPMB dự án điện gió Phong Liệu</t>
  </si>
  <si>
    <t>Trường Tiểu học và THCS Hướng Linh - Điểm trường Miệt Cũ</t>
  </si>
  <si>
    <t>Trường Mầm non Hướng Linh - Điểm trường Miệt Cũ</t>
  </si>
  <si>
    <t>Nhà sinh hoạt cộng đồng thôn Miệt Cũ</t>
  </si>
  <si>
    <t>VI</t>
  </si>
  <si>
    <t>Nguồn khác (vốn XDCB ngân sách huyện phân bổ trong năm 2023)</t>
  </si>
  <si>
    <t>Nâng cấp, mở rộng chợ Tân Long, huyện Hướng Hóa</t>
  </si>
  <si>
    <t>Nâng cấp một số tuyến đường nội thị thị trấn Khe Sanh, huyện Hướng Hóa</t>
  </si>
  <si>
    <t>Trường Tiểu học số 1 Khe Sanh; Hạng mục: Nhà học 03 tầng, 06 phòng học</t>
  </si>
  <si>
    <t>Trường Tiểu học và THCS Tân Thành; Hạng mục: Nhà đa năng</t>
  </si>
  <si>
    <t>Vỉa hè đường Lê Duẩn, thị trấn Khe Sanh</t>
  </si>
  <si>
    <t>(Kèm theo Nghị quyết số       /NQ-HĐND ngày 10 tháng 5 năm 2024 của Hội đồng nhân dân tỉnh)</t>
  </si>
  <si>
    <t>Biểu số 01</t>
  </si>
  <si>
    <t>Biểu số 02</t>
  </si>
  <si>
    <t>Biểu số 03</t>
  </si>
  <si>
    <t>Biểu số 04</t>
  </si>
  <si>
    <t>Biểu số 05</t>
  </si>
  <si>
    <t>Biểu số 06</t>
  </si>
  <si>
    <t>Biểu số 07</t>
  </si>
  <si>
    <t>Biểu số 08</t>
  </si>
  <si>
    <t>Biểu số 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</si>
</sst>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_);_(* \(#,##0\);_(* &quot;-&quot;_);_(@_)"/>
    <numFmt numFmtId="165" formatCode="_(* #,##0.00_);_(* \(#,##0.00\);_(* &quot;-&quot;??_);_(@_)"/>
    <numFmt numFmtId="166" formatCode="_(* #,##0_);_(* \(#,##0\);_(* &quot;-&quot;??_);_(@_)"/>
    <numFmt numFmtId="167" formatCode="_(* #,##0.0_);_(* \(#,##0.0\);_(* &quot;-&quot;??_);_(@_)"/>
    <numFmt numFmtId="168" formatCode="_-* #,##0\ _₫_-;\-* #,##0\ _₫_-;_-* &quot;-&quot;?\ _₫_-;_-@_-"/>
    <numFmt numFmtId="169" formatCode="0.0"/>
  </numFmts>
  <fonts count="26">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sz val="11"/>
      <color indexed="8"/>
      <name val="Calibri"/>
      <family val="2"/>
    </font>
    <font>
      <sz val="11"/>
      <name val="UVnTime"/>
    </font>
    <font>
      <b/>
      <i/>
      <sz val="12"/>
      <name val="Times New Roman"/>
      <family val="1"/>
    </font>
    <font>
      <sz val="11"/>
      <color theme="1"/>
      <name val="Calibri"/>
      <family val="2"/>
      <charset val="163"/>
      <scheme val="minor"/>
    </font>
    <font>
      <sz val="11"/>
      <color theme="1"/>
      <name val="Arial"/>
      <family val="2"/>
    </font>
    <font>
      <i/>
      <sz val="12"/>
      <name val="Times New Roman"/>
      <family val="1"/>
    </font>
    <font>
      <sz val="12"/>
      <color theme="1"/>
      <name val="Times New Roman"/>
      <family val="2"/>
    </font>
    <font>
      <sz val="12"/>
      <name val=".VnTime"/>
      <family val="2"/>
    </font>
    <font>
      <sz val="14"/>
      <name val=".VnTime"/>
      <family val="2"/>
    </font>
    <font>
      <sz val="12"/>
      <name val="Times New Roman"/>
      <family val="1"/>
      <charset val="163"/>
    </font>
    <font>
      <sz val="12"/>
      <color rgb="FFFF0000"/>
      <name val="Times New Roman"/>
      <family val="1"/>
    </font>
    <font>
      <sz val="12"/>
      <color theme="1"/>
      <name val="Times New Roman"/>
      <family val="1"/>
    </font>
    <font>
      <sz val="14"/>
      <name val="Times New Roman"/>
      <family val="1"/>
    </font>
    <font>
      <b/>
      <i/>
      <sz val="12"/>
      <color theme="1"/>
      <name val="Times New Roman"/>
      <family val="1"/>
    </font>
    <font>
      <b/>
      <sz val="12"/>
      <color theme="1"/>
      <name val="Times New Roman"/>
      <family val="1"/>
    </font>
    <font>
      <sz val="10"/>
      <color theme="1"/>
      <name val="Arial"/>
      <family val="2"/>
    </font>
    <font>
      <sz val="8"/>
      <name val="Times New Roman"/>
      <family val="2"/>
    </font>
    <font>
      <b/>
      <i/>
      <sz val="14"/>
      <name val="Times New Roman"/>
      <family val="1"/>
    </font>
    <font>
      <sz val="10"/>
      <name val="Arial"/>
      <charset val="163"/>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1">
    <xf numFmtId="0" fontId="0" fillId="0" borderId="0"/>
    <xf numFmtId="0" fontId="4" fillId="0" borderId="0"/>
    <xf numFmtId="0" fontId="8" fillId="0" borderId="0" applyFont="0" applyFill="0" applyBorder="0" applyAlignment="0" applyProtection="0"/>
    <xf numFmtId="165" fontId="7" fillId="0" borderId="0" applyFont="0" applyFill="0" applyBorder="0" applyAlignment="0" applyProtection="0"/>
    <xf numFmtId="0" fontId="10" fillId="0" borderId="0"/>
    <xf numFmtId="0" fontId="4" fillId="0" borderId="0"/>
    <xf numFmtId="165" fontId="7" fillId="0" borderId="0" applyFont="0" applyFill="0" applyBorder="0" applyAlignment="0" applyProtection="0"/>
    <xf numFmtId="165" fontId="7" fillId="0" borderId="0" applyFont="0" applyFill="0" applyBorder="0" applyAlignment="0" applyProtection="0"/>
    <xf numFmtId="0" fontId="3" fillId="0" borderId="0"/>
    <xf numFmtId="0" fontId="4" fillId="0" borderId="0"/>
    <xf numFmtId="0" fontId="11" fillId="0" borderId="0"/>
    <xf numFmtId="0" fontId="2" fillId="0" borderId="0"/>
    <xf numFmtId="0" fontId="10" fillId="0" borderId="0"/>
    <xf numFmtId="0" fontId="2" fillId="0" borderId="0"/>
    <xf numFmtId="0" fontId="13" fillId="0" borderId="0"/>
    <xf numFmtId="0" fontId="1" fillId="0" borderId="0"/>
    <xf numFmtId="165" fontId="14" fillId="0" borderId="0" applyFont="0" applyFill="0" applyBorder="0" applyAlignment="0" applyProtection="0"/>
    <xf numFmtId="0" fontId="15" fillId="0" borderId="0"/>
    <xf numFmtId="0" fontId="1" fillId="0" borderId="0"/>
    <xf numFmtId="165" fontId="13" fillId="0" borderId="0" applyFont="0" applyFill="0" applyBorder="0" applyAlignment="0" applyProtection="0"/>
    <xf numFmtId="164" fontId="13" fillId="0" borderId="0" applyFont="0" applyFill="0" applyBorder="0" applyAlignment="0" applyProtection="0"/>
    <xf numFmtId="0" fontId="16" fillId="0" borderId="0"/>
    <xf numFmtId="0" fontId="4" fillId="0" borderId="0"/>
    <xf numFmtId="0" fontId="4" fillId="0" borderId="0"/>
    <xf numFmtId="0" fontId="6" fillId="0" borderId="0"/>
    <xf numFmtId="0" fontId="19" fillId="0" borderId="0"/>
    <xf numFmtId="43" fontId="7" fillId="0" borderId="0" applyFont="0" applyFill="0" applyBorder="0" applyAlignment="0" applyProtection="0"/>
    <xf numFmtId="0" fontId="22" fillId="0" borderId="0"/>
    <xf numFmtId="43" fontId="4" fillId="0" borderId="0" applyFont="0" applyFill="0" applyBorder="0" applyAlignment="0" applyProtection="0"/>
    <xf numFmtId="0" fontId="25" fillId="0" borderId="0"/>
    <xf numFmtId="43" fontId="25" fillId="0" borderId="0" applyFont="0" applyFill="0" applyBorder="0" applyAlignment="0" applyProtection="0"/>
  </cellStyleXfs>
  <cellXfs count="112">
    <xf numFmtId="0" fontId="0" fillId="0" borderId="0" xfId="0"/>
    <xf numFmtId="1" fontId="6" fillId="0" borderId="0" xfId="1" applyNumberFormat="1" applyFont="1" applyAlignment="1">
      <alignment vertical="center" wrapText="1"/>
    </xf>
    <xf numFmtId="1" fontId="6" fillId="0" borderId="0" xfId="1" applyNumberFormat="1" applyFont="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3" fontId="6" fillId="0" borderId="0" xfId="0" applyNumberFormat="1" applyFont="1" applyAlignment="1">
      <alignment vertical="center" wrapText="1"/>
    </xf>
    <xf numFmtId="0" fontId="5" fillId="0" borderId="1" xfId="0" applyFont="1" applyBorder="1" applyAlignment="1">
      <alignment horizontal="center" vertical="center" wrapText="1"/>
    </xf>
    <xf numFmtId="49" fontId="5" fillId="0" borderId="1"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3" fontId="5" fillId="0" borderId="1" xfId="1" quotePrefix="1" applyNumberFormat="1" applyFont="1" applyBorder="1" applyAlignment="1">
      <alignment horizontal="right" vertical="center" wrapText="1"/>
    </xf>
    <xf numFmtId="0" fontId="6" fillId="0" borderId="1" xfId="0" applyFont="1" applyBorder="1" applyAlignment="1">
      <alignment vertical="center" wrapText="1"/>
    </xf>
    <xf numFmtId="3" fontId="6" fillId="0" borderId="1" xfId="0" applyNumberFormat="1" applyFont="1" applyBorder="1" applyAlignment="1">
      <alignment vertical="center" wrapText="1"/>
    </xf>
    <xf numFmtId="3" fontId="6" fillId="0" borderId="1" xfId="1" quotePrefix="1" applyNumberFormat="1" applyFont="1" applyBorder="1" applyAlignment="1">
      <alignment horizontal="right" vertical="center" wrapText="1"/>
    </xf>
    <xf numFmtId="0" fontId="5"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right" vertical="center" wrapText="1"/>
    </xf>
    <xf numFmtId="3" fontId="5" fillId="0" borderId="1" xfId="1" applyNumberFormat="1" applyFont="1" applyBorder="1" applyAlignment="1">
      <alignment horizontal="center" vertical="center" wrapText="1"/>
    </xf>
    <xf numFmtId="0" fontId="5" fillId="0" borderId="1" xfId="0" applyFont="1" applyBorder="1" applyAlignment="1">
      <alignment horizontal="left" vertical="center" wrapText="1"/>
    </xf>
    <xf numFmtId="164" fontId="6" fillId="0" borderId="1" xfId="20" applyFont="1" applyFill="1" applyBorder="1" applyAlignment="1" applyProtection="1">
      <alignment horizontal="right" vertical="center" wrapText="1"/>
    </xf>
    <xf numFmtId="3" fontId="17" fillId="0" borderId="1" xfId="0" applyNumberFormat="1" applyFont="1" applyBorder="1" applyAlignment="1">
      <alignment horizontal="right" vertical="center" wrapText="1"/>
    </xf>
    <xf numFmtId="166" fontId="6" fillId="0" borderId="1" xfId="19" applyNumberFormat="1" applyFont="1" applyFill="1" applyBorder="1" applyAlignment="1" applyProtection="1">
      <alignment horizontal="right" vertical="center" wrapText="1"/>
    </xf>
    <xf numFmtId="0" fontId="6" fillId="0" borderId="1" xfId="0" quotePrefix="1" applyFont="1" applyBorder="1" applyAlignment="1">
      <alignment horizontal="left" vertical="center" wrapText="1"/>
    </xf>
    <xf numFmtId="0" fontId="5" fillId="2" borderId="1" xfId="19" applyNumberFormat="1" applyFont="1" applyFill="1" applyBorder="1" applyAlignment="1">
      <alignment horizontal="center" vertical="center"/>
    </xf>
    <xf numFmtId="0" fontId="6" fillId="2" borderId="1" xfId="19" applyNumberFormat="1" applyFont="1" applyFill="1" applyBorder="1" applyAlignment="1">
      <alignment horizontal="center" vertical="center"/>
    </xf>
    <xf numFmtId="0" fontId="6" fillId="2" borderId="1" xfId="0" applyFont="1" applyFill="1" applyBorder="1" applyAlignment="1">
      <alignment horizontal="left" vertical="center" wrapText="1"/>
    </xf>
    <xf numFmtId="1" fontId="18" fillId="2" borderId="1" xfId="24"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xf>
    <xf numFmtId="167" fontId="6" fillId="2" borderId="1" xfId="19"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7" fontId="5" fillId="2" borderId="1" xfId="19" applyNumberFormat="1" applyFont="1" applyFill="1" applyBorder="1" applyAlignment="1" applyProtection="1">
      <alignment horizontal="center" vertical="center" wrapText="1"/>
      <protection locked="0"/>
    </xf>
    <xf numFmtId="1" fontId="6" fillId="2" borderId="1" xfId="0" applyNumberFormat="1" applyFont="1" applyFill="1" applyBorder="1" applyAlignment="1">
      <alignment horizontal="center" vertical="center" wrapText="1"/>
    </xf>
    <xf numFmtId="0" fontId="18" fillId="3" borderId="1" xfId="23" applyFont="1" applyFill="1" applyBorder="1" applyAlignment="1">
      <alignment horizontal="center" vertical="center" wrapText="1"/>
    </xf>
    <xf numFmtId="168" fontId="5" fillId="2" borderId="1" xfId="0" applyNumberFormat="1" applyFont="1" applyFill="1" applyBorder="1" applyAlignment="1" applyProtection="1">
      <alignment horizontal="right" vertical="center" wrapText="1"/>
      <protection locked="0"/>
    </xf>
    <xf numFmtId="168" fontId="5" fillId="2" borderId="1" xfId="19" applyNumberFormat="1" applyFont="1" applyFill="1" applyBorder="1" applyAlignment="1">
      <alignment horizontal="right" vertical="center" wrapText="1"/>
    </xf>
    <xf numFmtId="168" fontId="6" fillId="2" borderId="1" xfId="19" applyNumberFormat="1" applyFont="1" applyFill="1" applyBorder="1" applyAlignment="1">
      <alignment horizontal="right" vertical="center" wrapText="1"/>
    </xf>
    <xf numFmtId="168" fontId="6" fillId="2" borderId="1" xfId="0" applyNumberFormat="1" applyFont="1" applyFill="1" applyBorder="1" applyAlignment="1" applyProtection="1">
      <alignment horizontal="right" vertical="center" wrapText="1"/>
      <protection locked="0"/>
    </xf>
    <xf numFmtId="0" fontId="5" fillId="0" borderId="1" xfId="0" applyFont="1" applyBorder="1" applyAlignment="1">
      <alignment horizontal="center" vertical="top" wrapText="1"/>
    </xf>
    <xf numFmtId="3" fontId="5" fillId="0" borderId="1" xfId="0" applyNumberFormat="1" applyFont="1" applyBorder="1" applyAlignment="1">
      <alignment horizontal="right" vertical="center" wrapText="1"/>
    </xf>
    <xf numFmtId="3" fontId="5" fillId="0" borderId="1" xfId="1" applyNumberFormat="1" applyFont="1" applyBorder="1" applyAlignment="1">
      <alignment horizontal="left" vertical="center" wrapText="1"/>
    </xf>
    <xf numFmtId="3" fontId="6" fillId="2" borderId="1" xfId="0" applyNumberFormat="1" applyFont="1" applyFill="1" applyBorder="1" applyAlignment="1">
      <alignment horizontal="right" vertical="center"/>
    </xf>
    <xf numFmtId="3" fontId="5" fillId="0" borderId="1" xfId="1" applyNumberFormat="1" applyFont="1" applyBorder="1" applyAlignment="1">
      <alignment horizontal="right" vertical="center" wrapText="1"/>
    </xf>
    <xf numFmtId="3" fontId="6" fillId="0" borderId="1" xfId="1" applyNumberFormat="1" applyFont="1" applyBorder="1" applyAlignment="1">
      <alignment horizontal="center" vertical="center" wrapText="1"/>
    </xf>
    <xf numFmtId="3" fontId="6" fillId="0" borderId="1" xfId="1" applyNumberFormat="1" applyFont="1" applyBorder="1" applyAlignment="1">
      <alignment horizontal="justify" vertical="center" wrapText="1"/>
    </xf>
    <xf numFmtId="2" fontId="6" fillId="2" borderId="1" xfId="12" applyNumberFormat="1" applyFont="1" applyFill="1" applyBorder="1" applyAlignment="1">
      <alignment horizontal="center" vertical="center" wrapText="1"/>
    </xf>
    <xf numFmtId="49" fontId="6" fillId="0" borderId="1" xfId="1" quotePrefix="1" applyNumberFormat="1" applyFont="1" applyBorder="1" applyAlignment="1">
      <alignment horizontal="center" vertical="center" wrapText="1"/>
    </xf>
    <xf numFmtId="3" fontId="6" fillId="0" borderId="1" xfId="1" applyNumberFormat="1" applyFont="1" applyBorder="1" applyAlignment="1">
      <alignment horizontal="right" vertical="center" wrapText="1"/>
    </xf>
    <xf numFmtId="0" fontId="6" fillId="0" borderId="1" xfId="0" applyFont="1" applyBorder="1" applyAlignment="1">
      <alignment horizontal="justify" vertical="center" wrapText="1"/>
    </xf>
    <xf numFmtId="0" fontId="6" fillId="2" borderId="1" xfId="25" applyFont="1" applyFill="1" applyBorder="1" applyAlignment="1">
      <alignment horizontal="center" vertical="center" wrapText="1"/>
    </xf>
    <xf numFmtId="3" fontId="6" fillId="2" borderId="1" xfId="0" applyNumberFormat="1" applyFont="1" applyFill="1" applyBorder="1" applyAlignment="1">
      <alignment horizontal="right" vertical="center" wrapText="1"/>
    </xf>
    <xf numFmtId="0" fontId="6" fillId="0" borderId="1" xfId="25" applyFont="1" applyBorder="1" applyAlignment="1">
      <alignment horizontal="center" vertical="center" wrapText="1"/>
    </xf>
    <xf numFmtId="3" fontId="6" fillId="0" borderId="1" xfId="0" applyNumberFormat="1" applyFont="1" applyBorder="1" applyAlignment="1">
      <alignment horizontal="right" vertical="center"/>
    </xf>
    <xf numFmtId="1" fontId="6" fillId="0" borderId="1" xfId="5"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18" fillId="0" borderId="1" xfId="19" applyNumberFormat="1" applyFont="1" applyFill="1" applyBorder="1" applyAlignment="1">
      <alignment horizontal="center" vertical="center" wrapText="1"/>
    </xf>
    <xf numFmtId="166" fontId="18" fillId="0" borderId="1" xfId="6" applyNumberFormat="1" applyFont="1" applyFill="1" applyBorder="1" applyAlignment="1">
      <alignment horizontal="center" vertical="center"/>
    </xf>
    <xf numFmtId="166" fontId="21" fillId="0" borderId="1" xfId="19" applyNumberFormat="1" applyFont="1" applyFill="1" applyBorder="1" applyAlignment="1">
      <alignment horizontal="right" vertical="center" wrapText="1"/>
    </xf>
    <xf numFmtId="166" fontId="18" fillId="0" borderId="1" xfId="19" applyNumberFormat="1" applyFont="1" applyFill="1" applyBorder="1" applyAlignment="1">
      <alignment horizontal="right" vertical="center" wrapText="1"/>
    </xf>
    <xf numFmtId="49" fontId="6"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166" fontId="6" fillId="0" borderId="1" xfId="19" quotePrefix="1" applyNumberFormat="1" applyFont="1" applyFill="1" applyBorder="1" applyAlignment="1">
      <alignment horizontal="right" vertical="center" wrapText="1"/>
    </xf>
    <xf numFmtId="0" fontId="20" fillId="0" borderId="1" xfId="0" applyFont="1" applyBorder="1" applyAlignment="1">
      <alignment horizontal="center" vertical="center" wrapText="1"/>
    </xf>
    <xf numFmtId="0" fontId="18" fillId="0" borderId="1" xfId="0" applyFont="1" applyBorder="1" applyAlignment="1">
      <alignment horizontal="left" vertical="center" wrapText="1"/>
    </xf>
    <xf numFmtId="168" fontId="6" fillId="0" borderId="0" xfId="0" applyNumberFormat="1" applyFont="1" applyAlignment="1">
      <alignment vertical="center" wrapText="1"/>
    </xf>
    <xf numFmtId="167" fontId="6" fillId="4" borderId="1" xfId="19" applyNumberFormat="1" applyFont="1" applyFill="1" applyBorder="1" applyAlignment="1">
      <alignment horizontal="center" vertical="center"/>
    </xf>
    <xf numFmtId="3" fontId="21" fillId="0" borderId="1" xfId="19" applyNumberFormat="1" applyFont="1" applyFill="1" applyBorder="1" applyAlignment="1">
      <alignment horizontal="right" vertical="center" wrapText="1"/>
    </xf>
    <xf numFmtId="3" fontId="5" fillId="0" borderId="1" xfId="19" quotePrefix="1" applyNumberFormat="1" applyFont="1" applyFill="1" applyBorder="1" applyAlignment="1">
      <alignment horizontal="right" vertical="center" wrapText="1"/>
    </xf>
    <xf numFmtId="3" fontId="6" fillId="0" borderId="1" xfId="19" quotePrefix="1" applyNumberFormat="1" applyFont="1" applyFill="1" applyBorder="1" applyAlignment="1">
      <alignment horizontal="right" vertical="center" wrapText="1"/>
    </xf>
    <xf numFmtId="168" fontId="6" fillId="0" borderId="1" xfId="0" applyNumberFormat="1" applyFont="1" applyBorder="1" applyAlignment="1">
      <alignment horizontal="right" vertical="center" wrapText="1"/>
    </xf>
    <xf numFmtId="0" fontId="6" fillId="2" borderId="1" xfId="0" applyFont="1" applyFill="1" applyBorder="1" applyAlignment="1">
      <alignment horizontal="justify" vertical="center" wrapText="1"/>
    </xf>
    <xf numFmtId="3" fontId="6" fillId="2" borderId="1" xfId="0" applyNumberFormat="1" applyFont="1" applyFill="1" applyBorder="1" applyAlignment="1">
      <alignment horizontal="center" vertical="center"/>
    </xf>
    <xf numFmtId="0" fontId="6" fillId="0" borderId="1" xfId="29" applyFont="1" applyBorder="1" applyAlignment="1">
      <alignment vertical="center" wrapText="1"/>
    </xf>
    <xf numFmtId="166" fontId="6" fillId="0" borderId="1" xfId="30" applyNumberFormat="1" applyFont="1" applyFill="1" applyBorder="1" applyAlignment="1" applyProtection="1">
      <alignment vertical="center" wrapText="1"/>
    </xf>
    <xf numFmtId="3" fontId="6" fillId="0" borderId="1" xfId="29" applyNumberFormat="1" applyFont="1" applyBorder="1" applyAlignment="1">
      <alignment vertical="center" wrapText="1"/>
    </xf>
    <xf numFmtId="0" fontId="16" fillId="0" borderId="1" xfId="29"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3" fontId="6" fillId="0" borderId="3" xfId="0" applyNumberFormat="1" applyFont="1" applyBorder="1" applyAlignment="1">
      <alignment horizontal="right" vertical="center" wrapText="1"/>
    </xf>
    <xf numFmtId="3" fontId="6" fillId="0" borderId="3" xfId="0" applyNumberFormat="1" applyFont="1" applyBorder="1" applyAlignment="1">
      <alignment horizontal="center" vertical="center" wrapText="1"/>
    </xf>
    <xf numFmtId="169" fontId="6" fillId="0" borderId="0" xfId="0" applyNumberFormat="1" applyFont="1" applyAlignment="1">
      <alignment vertical="center" wrapText="1"/>
    </xf>
    <xf numFmtId="0" fontId="5" fillId="0" borderId="4" xfId="0" applyFont="1" applyBorder="1" applyAlignment="1">
      <alignment vertical="center" wrapText="1"/>
    </xf>
    <xf numFmtId="3" fontId="5" fillId="0" borderId="4" xfId="0" applyNumberFormat="1" applyFont="1" applyBorder="1" applyAlignment="1">
      <alignment vertical="center" wrapText="1"/>
    </xf>
    <xf numFmtId="0" fontId="24" fillId="0" borderId="0" xfId="0" applyFont="1" applyAlignment="1">
      <alignment vertical="center" wrapText="1"/>
    </xf>
    <xf numFmtId="0" fontId="9" fillId="0" borderId="0" xfId="0" applyFont="1" applyAlignment="1">
      <alignment vertical="center" wrapText="1"/>
    </xf>
    <xf numFmtId="0" fontId="5" fillId="0" borderId="1" xfId="0" applyFont="1" applyBorder="1" applyAlignment="1">
      <alignment vertical="center" wrapText="1"/>
    </xf>
    <xf numFmtId="166" fontId="6" fillId="0" borderId="1" xfId="19" applyNumberFormat="1" applyFont="1" applyFill="1" applyBorder="1" applyAlignment="1" applyProtection="1">
      <alignment horizontal="center" vertical="center" wrapText="1"/>
    </xf>
    <xf numFmtId="0" fontId="6" fillId="0" borderId="0" xfId="0" applyFont="1" applyAlignment="1">
      <alignment horizontal="right" vertical="center" wrapText="1"/>
    </xf>
    <xf numFmtId="3" fontId="5" fillId="0" borderId="2" xfId="1" applyNumberFormat="1" applyFont="1" applyBorder="1" applyAlignment="1">
      <alignment horizontal="center" vertical="center" wrapText="1"/>
    </xf>
    <xf numFmtId="3" fontId="5" fillId="0" borderId="6" xfId="1"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1" fontId="12" fillId="0" borderId="0" xfId="0" applyNumberFormat="1" applyFont="1" applyAlignment="1">
      <alignment horizontal="center" vertical="center" wrapText="1"/>
    </xf>
    <xf numFmtId="0" fontId="9" fillId="0" borderId="5" xfId="0" applyFont="1" applyBorder="1" applyAlignment="1">
      <alignment horizontal="righ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4" fillId="0" borderId="0" xfId="0" applyFont="1" applyAlignment="1">
      <alignment horizontal="right" vertical="center" wrapText="1"/>
    </xf>
    <xf numFmtId="3" fontId="9" fillId="0" borderId="5" xfId="0" applyNumberFormat="1" applyFont="1" applyBorder="1" applyAlignment="1">
      <alignment horizontal="right" vertical="center" wrapText="1"/>
    </xf>
    <xf numFmtId="1" fontId="5" fillId="0" borderId="0" xfId="1" applyNumberFormat="1" applyFont="1" applyAlignment="1">
      <alignment horizontal="center" vertical="center" wrapText="1"/>
    </xf>
    <xf numFmtId="1" fontId="12" fillId="0" borderId="0" xfId="1" applyNumberFormat="1" applyFont="1" applyAlignment="1">
      <alignment horizontal="center" vertical="center" wrapText="1"/>
    </xf>
    <xf numFmtId="3" fontId="5" fillId="0" borderId="1" xfId="0" applyNumberFormat="1" applyFont="1" applyBorder="1" applyAlignment="1">
      <alignment horizontal="center" vertical="center" wrapText="1"/>
    </xf>
    <xf numFmtId="0" fontId="9" fillId="0" borderId="0" xfId="0" applyFont="1" applyAlignment="1">
      <alignment horizontal="right" vertical="center" wrapText="1"/>
    </xf>
    <xf numFmtId="0" fontId="5" fillId="0" borderId="1" xfId="0" applyFont="1" applyBorder="1" applyAlignment="1">
      <alignment horizontal="center" vertical="center" wrapText="1"/>
    </xf>
    <xf numFmtId="3" fontId="5" fillId="0" borderId="13" xfId="0" applyNumberFormat="1" applyFont="1" applyBorder="1" applyAlignment="1">
      <alignment vertical="center" wrapText="1"/>
    </xf>
    <xf numFmtId="3" fontId="5" fillId="0" borderId="0" xfId="0" applyNumberFormat="1" applyFont="1" applyBorder="1" applyAlignment="1">
      <alignment vertical="center" wrapText="1"/>
    </xf>
    <xf numFmtId="0" fontId="6" fillId="0" borderId="0" xfId="0" applyFont="1" applyFill="1" applyAlignment="1">
      <alignment vertical="center" wrapText="1"/>
    </xf>
  </cellXfs>
  <cellStyles count="31">
    <cellStyle name="Comma" xfId="19" builtinId="3"/>
    <cellStyle name="Comma [0]" xfId="20" builtinId="6"/>
    <cellStyle name="Comma 2" xfId="6"/>
    <cellStyle name="Comma 2 10" xfId="7"/>
    <cellStyle name="Comma 2 2" xfId="2"/>
    <cellStyle name="Comma 2 2 2" xfId="26"/>
    <cellStyle name="Comma 21" xfId="3"/>
    <cellStyle name="Comma 3" xfId="30"/>
    <cellStyle name="Comma 4" xfId="28"/>
    <cellStyle name="Comma 7" xfId="16"/>
    <cellStyle name="Normal" xfId="0" builtinId="0"/>
    <cellStyle name="Normal 10" xfId="17"/>
    <cellStyle name="Normal 10 10 2" xfId="15"/>
    <cellStyle name="Normal 10 8" xfId="10"/>
    <cellStyle name="Normal 11" xfId="18"/>
    <cellStyle name="Normal 11 4 2" xfId="12"/>
    <cellStyle name="Normal 2" xfId="4"/>
    <cellStyle name="Normal 2 29" xfId="13"/>
    <cellStyle name="Normal 2 34" xfId="8"/>
    <cellStyle name="Normal 3" xfId="29"/>
    <cellStyle name="Normal 3 3" xfId="5"/>
    <cellStyle name="Normal 3 4" xfId="9"/>
    <cellStyle name="Normal 4" xfId="23"/>
    <cellStyle name="Normal 5" xfId="22"/>
    <cellStyle name="Normal 57" xfId="11"/>
    <cellStyle name="Normal 67" xfId="14"/>
    <cellStyle name="Normal 7" xfId="27"/>
    <cellStyle name="Normal 8 3" xfId="21"/>
    <cellStyle name="Normal_Bieu mau (CV )" xfId="1"/>
    <cellStyle name="Normal_KH 2010-bieu 6" xfId="25"/>
    <cellStyle name="Normal_Sheet1"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UNG\Documents\Zalo%20Received%20Files\21%20ph&#7909;%20l&#7909;c%20gi&#7843;i%20ng&#226;n%20&#273;&#7871;n%2011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NS tỉnh"/>
      <sheetName val="XDCB NS huyện"/>
      <sheetName val="NTM"/>
      <sheetName val="DTTS"/>
      <sheetName val="Sheet7"/>
      <sheetName val="Sheet6"/>
    </sheetNames>
    <sheetDataSet>
      <sheetData sheetId="0" refreshError="1"/>
      <sheetData sheetId="1" refreshError="1"/>
      <sheetData sheetId="2" refreshError="1">
        <row r="10">
          <cell r="F10">
            <v>765545000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80" zoomScaleNormal="80" workbookViewId="0">
      <selection activeCell="C8" sqref="C8"/>
    </sheetView>
  </sheetViews>
  <sheetFormatPr defaultColWidth="9" defaultRowHeight="15.75"/>
  <cols>
    <col min="1" max="1" width="6.75" style="3" customWidth="1"/>
    <col min="2" max="2" width="40.625" style="3" customWidth="1"/>
    <col min="3" max="3" width="20.625" style="5" customWidth="1"/>
    <col min="4" max="6" width="15.625" style="5" hidden="1" customWidth="1"/>
    <col min="7" max="7" width="16.25" style="5" customWidth="1"/>
    <col min="8" max="9" width="14.125" style="3" customWidth="1"/>
    <col min="10" max="10" width="11.25" style="3" bestFit="1" customWidth="1"/>
    <col min="11" max="16384" width="9" style="3"/>
  </cols>
  <sheetData>
    <row r="1" spans="1:10" ht="15.6" customHeight="1">
      <c r="A1" s="96" t="s">
        <v>259</v>
      </c>
      <c r="B1" s="96"/>
      <c r="C1" s="96"/>
      <c r="D1" s="96"/>
      <c r="E1" s="96"/>
      <c r="F1" s="96"/>
      <c r="G1" s="96"/>
    </row>
    <row r="2" spans="1:10" ht="32.1" customHeight="1">
      <c r="A2" s="96" t="s">
        <v>84</v>
      </c>
      <c r="B2" s="96"/>
      <c r="C2" s="96"/>
      <c r="D2" s="96"/>
      <c r="E2" s="96"/>
      <c r="F2" s="96"/>
      <c r="G2" s="96"/>
    </row>
    <row r="3" spans="1:10" ht="15.6" customHeight="1">
      <c r="A3" s="96" t="s">
        <v>126</v>
      </c>
      <c r="B3" s="96"/>
      <c r="C3" s="96"/>
      <c r="D3" s="96"/>
      <c r="E3" s="96"/>
      <c r="F3" s="96"/>
      <c r="G3" s="96"/>
    </row>
    <row r="4" spans="1:10" ht="15.6" customHeight="1">
      <c r="A4" s="97" t="s">
        <v>258</v>
      </c>
      <c r="B4" s="97"/>
      <c r="C4" s="97"/>
      <c r="D4" s="97"/>
      <c r="E4" s="97"/>
      <c r="F4" s="97"/>
      <c r="G4" s="97"/>
    </row>
    <row r="5" spans="1:10" ht="15.6" customHeight="1">
      <c r="A5" s="98" t="s">
        <v>5</v>
      </c>
      <c r="B5" s="98"/>
      <c r="C5" s="98"/>
      <c r="D5" s="98"/>
      <c r="E5" s="98"/>
      <c r="F5" s="98"/>
      <c r="G5" s="98"/>
    </row>
    <row r="6" spans="1:10" ht="36.950000000000003" customHeight="1">
      <c r="A6" s="91" t="s">
        <v>0</v>
      </c>
      <c r="B6" s="91" t="s">
        <v>7</v>
      </c>
      <c r="C6" s="91" t="s">
        <v>218</v>
      </c>
      <c r="D6" s="93" t="s">
        <v>17</v>
      </c>
      <c r="E6" s="94"/>
      <c r="F6" s="95"/>
      <c r="G6" s="91" t="s">
        <v>83</v>
      </c>
    </row>
    <row r="7" spans="1:10" ht="22.5" customHeight="1">
      <c r="A7" s="92"/>
      <c r="B7" s="92"/>
      <c r="C7" s="92"/>
      <c r="D7" s="6" t="s">
        <v>14</v>
      </c>
      <c r="E7" s="6" t="s">
        <v>15</v>
      </c>
      <c r="F7" s="6" t="s">
        <v>16</v>
      </c>
      <c r="G7" s="92"/>
    </row>
    <row r="8" spans="1:10" ht="31.5">
      <c r="A8" s="79">
        <v>1</v>
      </c>
      <c r="B8" s="80" t="s">
        <v>191</v>
      </c>
      <c r="C8" s="81">
        <f>'2.CC'!G8</f>
        <v>358754144</v>
      </c>
      <c r="D8" s="81"/>
      <c r="E8" s="81">
        <f>'2.CC'!I8</f>
        <v>358754144</v>
      </c>
      <c r="F8" s="81">
        <f>'2.CC'!J8</f>
        <v>0</v>
      </c>
      <c r="G8" s="82" t="s">
        <v>219</v>
      </c>
      <c r="H8" s="5"/>
      <c r="I8" s="5"/>
      <c r="J8" s="83"/>
    </row>
    <row r="9" spans="1:10" ht="31.5">
      <c r="A9" s="79">
        <v>2</v>
      </c>
      <c r="B9" s="80" t="s">
        <v>8</v>
      </c>
      <c r="C9" s="81">
        <f>'3.HL'!G8</f>
        <v>4237202000</v>
      </c>
      <c r="D9" s="81">
        <f>'3.HL'!H8</f>
        <v>127230000</v>
      </c>
      <c r="E9" s="81">
        <f>'3.HL'!I8</f>
        <v>66838000</v>
      </c>
      <c r="F9" s="81">
        <f>'3.HL'!J8</f>
        <v>4043134000</v>
      </c>
      <c r="G9" s="82" t="s">
        <v>220</v>
      </c>
      <c r="H9" s="5"/>
      <c r="I9" s="5"/>
      <c r="J9" s="83"/>
    </row>
    <row r="10" spans="1:10" ht="31.5">
      <c r="A10" s="79">
        <v>3</v>
      </c>
      <c r="B10" s="80" t="s">
        <v>9</v>
      </c>
      <c r="C10" s="81">
        <f>'4.VL'!G8</f>
        <v>5587357600</v>
      </c>
      <c r="D10" s="81">
        <f>'4.VL'!H8</f>
        <v>0</v>
      </c>
      <c r="E10" s="81">
        <f>'4.VL'!I8</f>
        <v>5587357600</v>
      </c>
      <c r="F10" s="81">
        <f>'4.VL'!J8</f>
        <v>0</v>
      </c>
      <c r="G10" s="82" t="s">
        <v>221</v>
      </c>
      <c r="H10" s="5"/>
      <c r="I10" s="5"/>
      <c r="J10" s="83"/>
    </row>
    <row r="11" spans="1:10" ht="31.5">
      <c r="A11" s="79">
        <v>4</v>
      </c>
      <c r="B11" s="80" t="s">
        <v>10</v>
      </c>
      <c r="C11" s="81">
        <f>'5.GL'!G8</f>
        <v>1145357000</v>
      </c>
      <c r="D11" s="81">
        <f>'5.GL'!H8</f>
        <v>0</v>
      </c>
      <c r="E11" s="81">
        <f>'5.GL'!I8</f>
        <v>685717000</v>
      </c>
      <c r="F11" s="81">
        <f>'5.GL'!K8</f>
        <v>459640000</v>
      </c>
      <c r="G11" s="82" t="s">
        <v>222</v>
      </c>
      <c r="H11" s="5"/>
      <c r="I11" s="5"/>
      <c r="J11" s="83"/>
    </row>
    <row r="12" spans="1:10" ht="31.5">
      <c r="A12" s="79">
        <v>5</v>
      </c>
      <c r="B12" s="80" t="s">
        <v>11</v>
      </c>
      <c r="C12" s="81">
        <f>'6.CL'!G8</f>
        <v>855313000</v>
      </c>
      <c r="D12" s="81">
        <f>'6.CL'!H8</f>
        <v>0</v>
      </c>
      <c r="E12" s="81">
        <f>'6.CL'!I8</f>
        <v>455313000</v>
      </c>
      <c r="F12" s="81">
        <f>'6.CL'!J8</f>
        <v>400000000</v>
      </c>
      <c r="G12" s="82" t="s">
        <v>223</v>
      </c>
      <c r="H12" s="5"/>
      <c r="I12" s="5"/>
      <c r="J12" s="83"/>
    </row>
    <row r="13" spans="1:10" ht="31.5">
      <c r="A13" s="79">
        <v>6</v>
      </c>
      <c r="B13" s="80" t="s">
        <v>12</v>
      </c>
      <c r="C13" s="81">
        <f>'7.DK'!G8</f>
        <v>8122262088</v>
      </c>
      <c r="D13" s="81">
        <f>'7.DK'!H8</f>
        <v>0</v>
      </c>
      <c r="E13" s="81">
        <f>'7.DK'!I8</f>
        <v>1460565000</v>
      </c>
      <c r="F13" s="81">
        <f>'7.DK'!J8</f>
        <v>6661697088</v>
      </c>
      <c r="G13" s="82" t="s">
        <v>224</v>
      </c>
      <c r="H13" s="5"/>
      <c r="I13" s="5"/>
      <c r="J13" s="83"/>
    </row>
    <row r="14" spans="1:10" ht="31.5">
      <c r="A14" s="79">
        <v>7</v>
      </c>
      <c r="B14" s="80" t="s">
        <v>6</v>
      </c>
      <c r="C14" s="81">
        <f>'8.TP'!G8</f>
        <v>738065000</v>
      </c>
      <c r="D14" s="81"/>
      <c r="E14" s="81"/>
      <c r="F14" s="81">
        <f>'8.TP'!J8</f>
        <v>738065000</v>
      </c>
      <c r="G14" s="82" t="s">
        <v>225</v>
      </c>
      <c r="H14" s="5"/>
      <c r="I14" s="5"/>
      <c r="J14" s="83"/>
    </row>
    <row r="15" spans="1:10" ht="31.5">
      <c r="A15" s="79">
        <v>8</v>
      </c>
      <c r="B15" s="80" t="s">
        <v>13</v>
      </c>
      <c r="C15" s="81">
        <f>'9.HH'!G8</f>
        <v>34147440994</v>
      </c>
      <c r="D15" s="81"/>
      <c r="E15" s="81">
        <f>'9.HH'!I8</f>
        <v>2698778000</v>
      </c>
      <c r="F15" s="81">
        <f>'9.HH'!J8</f>
        <v>1296755000</v>
      </c>
      <c r="G15" s="82" t="s">
        <v>226</v>
      </c>
      <c r="H15" s="5"/>
      <c r="I15" s="5"/>
      <c r="J15" s="83"/>
    </row>
    <row r="16" spans="1:10" s="4" customFormat="1">
      <c r="A16" s="84"/>
      <c r="B16" s="84" t="s">
        <v>4</v>
      </c>
      <c r="C16" s="85">
        <f>SUM(C8:C15)</f>
        <v>55191751826</v>
      </c>
      <c r="D16" s="85">
        <f t="shared" ref="D16:F16" si="0">SUM(D8:D15)</f>
        <v>127230000</v>
      </c>
      <c r="E16" s="85">
        <f t="shared" si="0"/>
        <v>11313322744</v>
      </c>
      <c r="F16" s="85">
        <f t="shared" si="0"/>
        <v>13599291088</v>
      </c>
      <c r="G16" s="85"/>
      <c r="H16" s="109"/>
      <c r="I16" s="110"/>
      <c r="J16" s="110"/>
    </row>
  </sheetData>
  <mergeCells count="10">
    <mergeCell ref="A1:G1"/>
    <mergeCell ref="A2:G2"/>
    <mergeCell ref="A3:G3"/>
    <mergeCell ref="A4:G4"/>
    <mergeCell ref="A5:G5"/>
    <mergeCell ref="A6:A7"/>
    <mergeCell ref="B6:B7"/>
    <mergeCell ref="C6:C7"/>
    <mergeCell ref="D6:F6"/>
    <mergeCell ref="G6:G7"/>
  </mergeCells>
  <phoneticPr fontId="23" type="noConversion"/>
  <pageMargins left="0.5" right="0.25" top="0.75" bottom="0.5" header="0.3" footer="0.3"/>
  <pageSetup paperSize="9"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zoomScale="70" zoomScaleNormal="70" workbookViewId="0">
      <selection activeCell="B14" sqref="B14"/>
    </sheetView>
  </sheetViews>
  <sheetFormatPr defaultColWidth="9" defaultRowHeight="15.75"/>
  <cols>
    <col min="1" max="1" width="3.625" style="2" customWidth="1"/>
    <col min="2" max="2" width="55.625" style="1" customWidth="1"/>
    <col min="3" max="3" width="17.25" style="2" hidden="1" customWidth="1"/>
    <col min="4" max="4" width="11" style="2" hidden="1" customWidth="1"/>
    <col min="5" max="6" width="13.625" style="1" hidden="1" customWidth="1"/>
    <col min="7" max="7" width="25.625" style="5" customWidth="1"/>
    <col min="8" max="8" width="13.625" style="5" hidden="1" customWidth="1"/>
    <col min="9" max="10" width="15.625" style="3" hidden="1" customWidth="1"/>
    <col min="11" max="11" width="14.25" style="3" customWidth="1"/>
    <col min="12" max="16384" width="9" style="3"/>
  </cols>
  <sheetData>
    <row r="1" spans="1:12" ht="15.6" customHeight="1">
      <c r="A1" s="102" t="s">
        <v>191</v>
      </c>
      <c r="B1" s="102"/>
      <c r="C1" s="102"/>
      <c r="D1" s="102"/>
      <c r="E1" s="102"/>
      <c r="F1" s="102"/>
      <c r="G1" s="102"/>
      <c r="H1" s="86"/>
      <c r="I1" s="86"/>
      <c r="J1" s="86"/>
      <c r="K1" s="86"/>
      <c r="L1" s="86"/>
    </row>
    <row r="2" spans="1:12" ht="15.75" customHeight="1">
      <c r="A2" s="104" t="s">
        <v>260</v>
      </c>
      <c r="B2" s="104"/>
      <c r="C2" s="104"/>
      <c r="D2" s="104"/>
      <c r="E2" s="104"/>
      <c r="F2" s="104"/>
      <c r="G2" s="104"/>
      <c r="H2" s="104"/>
      <c r="I2" s="104"/>
      <c r="J2" s="104"/>
    </row>
    <row r="3" spans="1:12" ht="35.1" customHeight="1">
      <c r="A3" s="104" t="s">
        <v>228</v>
      </c>
      <c r="B3" s="104"/>
      <c r="C3" s="104"/>
      <c r="D3" s="104"/>
      <c r="E3" s="104"/>
      <c r="F3" s="104"/>
      <c r="G3" s="104"/>
      <c r="H3" s="104"/>
      <c r="I3" s="104"/>
      <c r="J3" s="104"/>
    </row>
    <row r="4" spans="1:12" ht="15.75" customHeight="1">
      <c r="A4" s="104" t="s">
        <v>126</v>
      </c>
      <c r="B4" s="104"/>
      <c r="C4" s="104"/>
      <c r="D4" s="104"/>
      <c r="E4" s="104"/>
      <c r="F4" s="104"/>
      <c r="G4" s="104"/>
      <c r="H4" s="104"/>
      <c r="I4" s="104"/>
      <c r="J4" s="104"/>
    </row>
    <row r="5" spans="1:12" ht="15.75" customHeight="1">
      <c r="A5" s="105" t="str">
        <f>'TH huyen'!A4</f>
        <v>(Kèm theo Nghị quyết số       /NQ-HĐND ngày 10 tháng 5 năm 2024 của Hội đồng nhân dân tỉnh)</v>
      </c>
      <c r="B5" s="105"/>
      <c r="C5" s="105"/>
      <c r="D5" s="105"/>
      <c r="E5" s="105"/>
      <c r="F5" s="105"/>
      <c r="G5" s="105"/>
      <c r="H5" s="105"/>
      <c r="I5" s="105"/>
      <c r="J5" s="105"/>
    </row>
    <row r="6" spans="1:12" ht="15.75" customHeight="1">
      <c r="A6" s="103" t="s">
        <v>5</v>
      </c>
      <c r="B6" s="103"/>
      <c r="C6" s="103"/>
      <c r="D6" s="103"/>
      <c r="E6" s="103"/>
      <c r="F6" s="103"/>
      <c r="G6" s="103"/>
      <c r="H6" s="103"/>
      <c r="I6" s="103"/>
      <c r="J6" s="103"/>
    </row>
    <row r="7" spans="1:12" s="4" customFormat="1" ht="44.45" customHeight="1">
      <c r="A7" s="17" t="s">
        <v>0</v>
      </c>
      <c r="B7" s="17" t="s">
        <v>1</v>
      </c>
      <c r="C7" s="17" t="s">
        <v>2</v>
      </c>
      <c r="D7" s="17" t="s">
        <v>3</v>
      </c>
      <c r="E7" s="17" t="s">
        <v>87</v>
      </c>
      <c r="F7" s="17" t="s">
        <v>88</v>
      </c>
      <c r="G7" s="17" t="s">
        <v>227</v>
      </c>
      <c r="H7" s="99" t="s">
        <v>17</v>
      </c>
      <c r="I7" s="100"/>
      <c r="J7" s="101"/>
    </row>
    <row r="8" spans="1:12">
      <c r="A8" s="7"/>
      <c r="B8" s="8" t="s">
        <v>4</v>
      </c>
      <c r="C8" s="8"/>
      <c r="D8" s="8"/>
      <c r="E8" s="9">
        <f>SUM(E9:E10)</f>
        <v>2500000000</v>
      </c>
      <c r="F8" s="9">
        <f>SUM(F9:F10)</f>
        <v>2141245856</v>
      </c>
      <c r="G8" s="9">
        <f>SUM(G9:G10)</f>
        <v>358754144</v>
      </c>
      <c r="H8" s="9"/>
      <c r="I8" s="9">
        <f>SUM(I9:I10)</f>
        <v>358754144</v>
      </c>
      <c r="J8" s="9">
        <f>SUM(J9:J10)</f>
        <v>0</v>
      </c>
      <c r="K8" s="67"/>
    </row>
    <row r="9" spans="1:12">
      <c r="A9" s="14">
        <v>1</v>
      </c>
      <c r="B9" s="10" t="s">
        <v>194</v>
      </c>
      <c r="C9" s="10"/>
      <c r="D9" s="14">
        <v>7945317</v>
      </c>
      <c r="E9" s="11">
        <v>1500000000</v>
      </c>
      <c r="F9" s="11">
        <v>1158990000</v>
      </c>
      <c r="G9" s="11">
        <f>E9-F9</f>
        <v>341010000</v>
      </c>
      <c r="H9" s="11"/>
      <c r="I9" s="11">
        <f>G9</f>
        <v>341010000</v>
      </c>
      <c r="J9" s="11"/>
    </row>
    <row r="10" spans="1:12" ht="31.5">
      <c r="A10" s="14">
        <v>2</v>
      </c>
      <c r="B10" s="10" t="s">
        <v>192</v>
      </c>
      <c r="C10" s="10"/>
      <c r="D10" s="14">
        <v>7757245</v>
      </c>
      <c r="E10" s="11">
        <v>1000000000</v>
      </c>
      <c r="F10" s="11">
        <v>982255856</v>
      </c>
      <c r="G10" s="11">
        <f>E10-F10</f>
        <v>17744144</v>
      </c>
      <c r="H10" s="11"/>
      <c r="I10" s="11">
        <f>G10</f>
        <v>17744144</v>
      </c>
      <c r="J10" s="11"/>
    </row>
  </sheetData>
  <mergeCells count="7">
    <mergeCell ref="H7:J7"/>
    <mergeCell ref="A1:G1"/>
    <mergeCell ref="A6:J6"/>
    <mergeCell ref="A2:J2"/>
    <mergeCell ref="A3:J3"/>
    <mergeCell ref="A4:J4"/>
    <mergeCell ref="A5:J5"/>
  </mergeCells>
  <pageMargins left="0.7" right="0.25" top="0.8" bottom="0.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zoomScale="70" zoomScaleNormal="70" workbookViewId="0">
      <selection activeCell="M15" sqref="M15"/>
    </sheetView>
  </sheetViews>
  <sheetFormatPr defaultColWidth="9" defaultRowHeight="15.75"/>
  <cols>
    <col min="1" max="1" width="4.875" style="2" bestFit="1" customWidth="1"/>
    <col min="2" max="2" width="55.625" style="1" customWidth="1"/>
    <col min="3" max="3" width="35" style="2" hidden="1" customWidth="1"/>
    <col min="4" max="4" width="11" style="2" hidden="1" customWidth="1"/>
    <col min="5" max="5" width="15.75" style="1" hidden="1" customWidth="1"/>
    <col min="6" max="6" width="14.625" style="1" hidden="1" customWidth="1"/>
    <col min="7" max="7" width="25.625" style="5" customWidth="1"/>
    <col min="8" max="10" width="14.625" style="5" hidden="1" customWidth="1"/>
    <col min="11" max="16384" width="9" style="3"/>
  </cols>
  <sheetData>
    <row r="1" spans="1:11" ht="15.6" customHeight="1">
      <c r="A1" s="107" t="str">
        <f>'TH huyen'!B9</f>
        <v>Huyện Hải Lăng</v>
      </c>
      <c r="B1" s="107"/>
      <c r="C1" s="107"/>
      <c r="D1" s="107"/>
      <c r="E1" s="107"/>
      <c r="F1" s="107"/>
      <c r="G1" s="107"/>
      <c r="H1" s="87"/>
      <c r="I1" s="87"/>
      <c r="J1" s="87"/>
      <c r="K1" s="87"/>
    </row>
    <row r="2" spans="1:11" ht="15.75" customHeight="1">
      <c r="A2" s="104" t="s">
        <v>261</v>
      </c>
      <c r="B2" s="104"/>
      <c r="C2" s="104"/>
      <c r="D2" s="104"/>
      <c r="E2" s="104"/>
      <c r="F2" s="104"/>
      <c r="G2" s="104"/>
      <c r="H2" s="104"/>
      <c r="I2" s="104"/>
      <c r="J2" s="104"/>
    </row>
    <row r="3" spans="1:11" ht="35.1" customHeight="1">
      <c r="A3" s="104" t="s">
        <v>228</v>
      </c>
      <c r="B3" s="104"/>
      <c r="C3" s="104"/>
      <c r="D3" s="104"/>
      <c r="E3" s="104"/>
      <c r="F3" s="104"/>
      <c r="G3" s="104"/>
      <c r="H3" s="104"/>
      <c r="I3" s="104"/>
      <c r="J3" s="104"/>
    </row>
    <row r="4" spans="1:11" ht="15.75" customHeight="1">
      <c r="A4" s="104" t="s">
        <v>122</v>
      </c>
      <c r="B4" s="104"/>
      <c r="C4" s="104"/>
      <c r="D4" s="104"/>
      <c r="E4" s="104"/>
      <c r="F4" s="104"/>
      <c r="G4" s="104"/>
      <c r="H4" s="104"/>
      <c r="I4" s="104"/>
      <c r="J4" s="104"/>
    </row>
    <row r="5" spans="1:11" ht="15.75" customHeight="1">
      <c r="A5" s="105" t="str">
        <f>'TH huyen'!A4</f>
        <v>(Kèm theo Nghị quyết số       /NQ-HĐND ngày 10 tháng 5 năm 2024 của Hội đồng nhân dân tỉnh)</v>
      </c>
      <c r="B5" s="105"/>
      <c r="C5" s="105"/>
      <c r="D5" s="105"/>
      <c r="E5" s="105"/>
      <c r="F5" s="105"/>
      <c r="G5" s="105"/>
      <c r="H5" s="105"/>
      <c r="I5" s="105"/>
      <c r="J5" s="105"/>
    </row>
    <row r="6" spans="1:11" ht="15.75" customHeight="1">
      <c r="A6" s="103" t="s">
        <v>5</v>
      </c>
      <c r="B6" s="103"/>
      <c r="C6" s="103"/>
      <c r="D6" s="103"/>
      <c r="E6" s="103"/>
      <c r="F6" s="103"/>
      <c r="G6" s="103"/>
      <c r="H6" s="103"/>
      <c r="I6" s="103"/>
      <c r="J6" s="103"/>
    </row>
    <row r="7" spans="1:11" s="4" customFormat="1" ht="47.25">
      <c r="A7" s="17" t="s">
        <v>0</v>
      </c>
      <c r="B7" s="17" t="s">
        <v>1</v>
      </c>
      <c r="C7" s="17" t="s">
        <v>2</v>
      </c>
      <c r="D7" s="17" t="s">
        <v>3</v>
      </c>
      <c r="E7" s="17" t="s">
        <v>87</v>
      </c>
      <c r="F7" s="17" t="s">
        <v>88</v>
      </c>
      <c r="G7" s="17" t="s">
        <v>227</v>
      </c>
      <c r="H7" s="106" t="s">
        <v>17</v>
      </c>
      <c r="I7" s="106"/>
      <c r="J7" s="106"/>
    </row>
    <row r="8" spans="1:11">
      <c r="A8" s="7"/>
      <c r="B8" s="8" t="s">
        <v>4</v>
      </c>
      <c r="C8" s="8"/>
      <c r="D8" s="8"/>
      <c r="E8" s="9">
        <f>E9+E12</f>
        <v>15178932000</v>
      </c>
      <c r="F8" s="9">
        <f t="shared" ref="F8:J8" si="0">F9+F12</f>
        <v>10908900000</v>
      </c>
      <c r="G8" s="9">
        <f t="shared" si="0"/>
        <v>4237202000</v>
      </c>
      <c r="H8" s="9">
        <f t="shared" si="0"/>
        <v>127230000</v>
      </c>
      <c r="I8" s="9">
        <f t="shared" si="0"/>
        <v>66838000</v>
      </c>
      <c r="J8" s="9">
        <f t="shared" si="0"/>
        <v>4043134000</v>
      </c>
    </row>
    <row r="9" spans="1:11">
      <c r="A9" s="61" t="s">
        <v>24</v>
      </c>
      <c r="B9" s="18" t="s">
        <v>82</v>
      </c>
      <c r="C9" s="61"/>
      <c r="D9" s="14"/>
      <c r="E9" s="58">
        <f t="shared" ref="E9:J9" si="1">SUM(E10:E11)</f>
        <v>1360000000</v>
      </c>
      <c r="F9" s="58">
        <f t="shared" si="1"/>
        <v>1296420000</v>
      </c>
      <c r="G9" s="58">
        <f t="shared" si="1"/>
        <v>63580000</v>
      </c>
      <c r="H9" s="69">
        <f t="shared" si="1"/>
        <v>0</v>
      </c>
      <c r="I9" s="69">
        <f t="shared" si="1"/>
        <v>63580000</v>
      </c>
      <c r="J9" s="69">
        <f t="shared" si="1"/>
        <v>0</v>
      </c>
    </row>
    <row r="10" spans="1:11">
      <c r="A10" s="62">
        <v>1</v>
      </c>
      <c r="B10" s="63" t="s">
        <v>79</v>
      </c>
      <c r="C10" s="62" t="s">
        <v>77</v>
      </c>
      <c r="D10" s="14"/>
      <c r="E10" s="59">
        <v>850000000</v>
      </c>
      <c r="F10" s="68">
        <v>789480000</v>
      </c>
      <c r="G10" s="64">
        <f>I10</f>
        <v>60520000</v>
      </c>
      <c r="H10" s="70"/>
      <c r="I10" s="71">
        <v>60520000</v>
      </c>
      <c r="J10" s="70"/>
    </row>
    <row r="11" spans="1:11">
      <c r="A11" s="62">
        <v>2</v>
      </c>
      <c r="B11" s="63" t="s">
        <v>124</v>
      </c>
      <c r="C11" s="56" t="s">
        <v>78</v>
      </c>
      <c r="D11" s="14"/>
      <c r="E11" s="59">
        <v>510000000</v>
      </c>
      <c r="F11" s="68">
        <v>506940000</v>
      </c>
      <c r="G11" s="64">
        <f>I11</f>
        <v>3060000</v>
      </c>
      <c r="H11" s="11"/>
      <c r="I11" s="11">
        <v>3060000</v>
      </c>
      <c r="J11" s="11"/>
    </row>
    <row r="12" spans="1:11">
      <c r="A12" s="61" t="s">
        <v>25</v>
      </c>
      <c r="B12" s="18" t="s">
        <v>29</v>
      </c>
      <c r="C12" s="65"/>
      <c r="D12" s="55"/>
      <c r="E12" s="58">
        <f>SUM(E13:E15)</f>
        <v>13818932000</v>
      </c>
      <c r="F12" s="58">
        <f t="shared" ref="F12:J12" si="2">SUM(F13:F15)</f>
        <v>9612480000</v>
      </c>
      <c r="G12" s="58">
        <f t="shared" si="2"/>
        <v>4173622000</v>
      </c>
      <c r="H12" s="58">
        <f t="shared" si="2"/>
        <v>127230000</v>
      </c>
      <c r="I12" s="58">
        <f t="shared" si="2"/>
        <v>3258000</v>
      </c>
      <c r="J12" s="58">
        <f t="shared" si="2"/>
        <v>4043134000</v>
      </c>
    </row>
    <row r="13" spans="1:11">
      <c r="A13" s="62">
        <v>1</v>
      </c>
      <c r="B13" s="63" t="s">
        <v>193</v>
      </c>
      <c r="C13" s="62" t="s">
        <v>80</v>
      </c>
      <c r="D13" s="55"/>
      <c r="E13" s="59">
        <v>710000000</v>
      </c>
      <c r="F13" s="57">
        <v>549940000</v>
      </c>
      <c r="G13" s="64">
        <f>H13+I13+J13</f>
        <v>127230000</v>
      </c>
      <c r="H13" s="11">
        <v>127230000</v>
      </c>
      <c r="I13" s="11"/>
      <c r="J13" s="11"/>
    </row>
    <row r="14" spans="1:11">
      <c r="A14" s="62">
        <v>2</v>
      </c>
      <c r="B14" s="66" t="s">
        <v>125</v>
      </c>
      <c r="C14" s="62" t="s">
        <v>81</v>
      </c>
      <c r="D14" s="55"/>
      <c r="E14" s="59">
        <v>270626000</v>
      </c>
      <c r="F14" s="59">
        <v>267368000</v>
      </c>
      <c r="G14" s="64">
        <f>H14+I14+J14</f>
        <v>3258000</v>
      </c>
      <c r="H14" s="11"/>
      <c r="I14" s="11">
        <v>3258000</v>
      </c>
      <c r="J14" s="11"/>
    </row>
    <row r="15" spans="1:11">
      <c r="A15" s="62">
        <v>3</v>
      </c>
      <c r="B15" s="66" t="s">
        <v>217</v>
      </c>
      <c r="C15" s="62"/>
      <c r="D15" s="55"/>
      <c r="E15" s="59">
        <v>12838306000</v>
      </c>
      <c r="F15" s="59">
        <v>8795172000</v>
      </c>
      <c r="G15" s="64">
        <f>E15-F15</f>
        <v>4043134000</v>
      </c>
      <c r="H15" s="11"/>
      <c r="I15" s="11"/>
      <c r="J15" s="11">
        <f>G15</f>
        <v>4043134000</v>
      </c>
    </row>
    <row r="20" spans="5:6">
      <c r="E20" s="1">
        <v>4043134000</v>
      </c>
    </row>
    <row r="21" spans="5:6">
      <c r="E21" s="1">
        <v>194068000</v>
      </c>
    </row>
    <row r="22" spans="5:6">
      <c r="E22" s="1">
        <f>E20+E21</f>
        <v>4237202000</v>
      </c>
      <c r="F22" s="1">
        <f>E22-G8</f>
        <v>0</v>
      </c>
    </row>
  </sheetData>
  <mergeCells count="7">
    <mergeCell ref="H7:J7"/>
    <mergeCell ref="A1:G1"/>
    <mergeCell ref="A6:J6"/>
    <mergeCell ref="A2:J2"/>
    <mergeCell ref="A3:J3"/>
    <mergeCell ref="A4:J4"/>
    <mergeCell ref="A5:J5"/>
  </mergeCells>
  <phoneticPr fontId="23" type="noConversion"/>
  <pageMargins left="0.7" right="0.25" top="0.8" bottom="0.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zoomScale="85" zoomScaleNormal="85" workbookViewId="0">
      <selection activeCell="B25" sqref="B25"/>
    </sheetView>
  </sheetViews>
  <sheetFormatPr defaultColWidth="9" defaultRowHeight="15.75"/>
  <cols>
    <col min="1" max="1" width="4.375" style="2" customWidth="1"/>
    <col min="2" max="2" width="55.625" style="1" customWidth="1"/>
    <col min="3" max="3" width="54.75" style="2" hidden="1" customWidth="1"/>
    <col min="4" max="4" width="11" style="2" hidden="1" customWidth="1"/>
    <col min="5" max="6" width="14.625" style="1" hidden="1" customWidth="1"/>
    <col min="7" max="7" width="25.625" style="5" customWidth="1"/>
    <col min="8" max="10" width="14.625" style="3" hidden="1" customWidth="1"/>
    <col min="11" max="16384" width="9" style="3"/>
  </cols>
  <sheetData>
    <row r="1" spans="1:11" ht="15.6" customHeight="1">
      <c r="A1" s="107" t="str">
        <f>'TH huyen'!B10</f>
        <v>Huyện Vĩnh Linh</v>
      </c>
      <c r="B1" s="107"/>
      <c r="C1" s="107"/>
      <c r="D1" s="107"/>
      <c r="E1" s="107"/>
      <c r="F1" s="107"/>
      <c r="G1" s="107"/>
      <c r="H1" s="87"/>
      <c r="I1" s="87"/>
      <c r="J1" s="87"/>
      <c r="K1" s="87"/>
    </row>
    <row r="2" spans="1:11">
      <c r="A2" s="104" t="s">
        <v>262</v>
      </c>
      <c r="B2" s="104"/>
      <c r="C2" s="104"/>
      <c r="D2" s="104"/>
      <c r="E2" s="104"/>
      <c r="F2" s="104"/>
      <c r="G2" s="104"/>
      <c r="H2" s="104"/>
      <c r="I2" s="104"/>
      <c r="J2" s="104"/>
    </row>
    <row r="3" spans="1:11" ht="35.1" customHeight="1">
      <c r="A3" s="104" t="s">
        <v>228</v>
      </c>
      <c r="B3" s="104"/>
      <c r="C3" s="104"/>
      <c r="D3" s="104"/>
      <c r="E3" s="104"/>
      <c r="F3" s="104"/>
      <c r="G3" s="104"/>
      <c r="H3" s="104"/>
      <c r="I3" s="104"/>
      <c r="J3" s="104"/>
    </row>
    <row r="4" spans="1:11">
      <c r="A4" s="104" t="s">
        <v>126</v>
      </c>
      <c r="B4" s="104"/>
      <c r="C4" s="104"/>
      <c r="D4" s="104"/>
      <c r="E4" s="104"/>
      <c r="F4" s="104"/>
      <c r="G4" s="104"/>
      <c r="H4" s="104"/>
      <c r="I4" s="104"/>
      <c r="J4" s="104"/>
    </row>
    <row r="5" spans="1:11">
      <c r="A5" s="105" t="str">
        <f>'TH huyen'!A4</f>
        <v>(Kèm theo Nghị quyết số       /NQ-HĐND ngày 10 tháng 5 năm 2024 của Hội đồng nhân dân tỉnh)</v>
      </c>
      <c r="B5" s="105"/>
      <c r="C5" s="105"/>
      <c r="D5" s="105"/>
      <c r="E5" s="105"/>
      <c r="F5" s="105"/>
      <c r="G5" s="105"/>
      <c r="H5" s="105"/>
      <c r="I5" s="105"/>
      <c r="J5" s="105"/>
    </row>
    <row r="6" spans="1:11">
      <c r="A6" s="103" t="s">
        <v>5</v>
      </c>
      <c r="B6" s="103"/>
      <c r="C6" s="103"/>
      <c r="D6" s="103"/>
      <c r="E6" s="103"/>
      <c r="F6" s="103"/>
      <c r="G6" s="103"/>
      <c r="H6" s="103"/>
      <c r="I6" s="103"/>
      <c r="J6" s="103"/>
    </row>
    <row r="7" spans="1:11" s="4" customFormat="1" ht="47.25">
      <c r="A7" s="17" t="s">
        <v>0</v>
      </c>
      <c r="B7" s="17" t="s">
        <v>1</v>
      </c>
      <c r="C7" s="17" t="s">
        <v>2</v>
      </c>
      <c r="D7" s="17" t="s">
        <v>3</v>
      </c>
      <c r="E7" s="17" t="s">
        <v>87</v>
      </c>
      <c r="F7" s="17" t="s">
        <v>88</v>
      </c>
      <c r="G7" s="17" t="s">
        <v>227</v>
      </c>
      <c r="H7" s="108" t="s">
        <v>17</v>
      </c>
      <c r="I7" s="108"/>
      <c r="J7" s="108"/>
    </row>
    <row r="8" spans="1:11">
      <c r="A8" s="7"/>
      <c r="B8" s="8" t="s">
        <v>4</v>
      </c>
      <c r="C8" s="8"/>
      <c r="D8" s="7"/>
      <c r="E8" s="9">
        <f>E9+E16+E67</f>
        <v>30241220900</v>
      </c>
      <c r="F8" s="9">
        <f t="shared" ref="F8:J8" si="0">F9+F16+F67</f>
        <v>24410605800</v>
      </c>
      <c r="G8" s="9">
        <f t="shared" si="0"/>
        <v>5587357600</v>
      </c>
      <c r="H8" s="9">
        <f t="shared" si="0"/>
        <v>0</v>
      </c>
      <c r="I8" s="9">
        <f t="shared" si="0"/>
        <v>5587357600</v>
      </c>
      <c r="J8" s="9">
        <f t="shared" si="0"/>
        <v>0</v>
      </c>
    </row>
    <row r="9" spans="1:11">
      <c r="A9" s="17" t="s">
        <v>24</v>
      </c>
      <c r="B9" s="18" t="s">
        <v>82</v>
      </c>
      <c r="C9" s="17"/>
      <c r="D9" s="7"/>
      <c r="E9" s="9">
        <f t="shared" ref="E9:J9" si="1">SUM(E10:E15)</f>
        <v>1205000000</v>
      </c>
      <c r="F9" s="9">
        <f t="shared" si="1"/>
        <v>1012781000</v>
      </c>
      <c r="G9" s="9">
        <f t="shared" si="1"/>
        <v>192219000</v>
      </c>
      <c r="H9" s="9">
        <f t="shared" si="1"/>
        <v>0</v>
      </c>
      <c r="I9" s="9">
        <f t="shared" si="1"/>
        <v>192219000</v>
      </c>
      <c r="J9" s="9">
        <f t="shared" si="1"/>
        <v>0</v>
      </c>
    </row>
    <row r="10" spans="1:11" ht="31.5">
      <c r="A10" s="30">
        <v>1</v>
      </c>
      <c r="B10" s="73" t="s">
        <v>136</v>
      </c>
      <c r="C10" s="54" t="s">
        <v>55</v>
      </c>
      <c r="D10" s="30">
        <v>7967108</v>
      </c>
      <c r="E10" s="42">
        <v>100000000</v>
      </c>
      <c r="F10" s="42">
        <v>95211000</v>
      </c>
      <c r="G10" s="11">
        <v>4789000</v>
      </c>
      <c r="H10" s="10"/>
      <c r="I10" s="11">
        <f>G10</f>
        <v>4789000</v>
      </c>
      <c r="J10" s="11"/>
    </row>
    <row r="11" spans="1:11">
      <c r="A11" s="30">
        <v>2</v>
      </c>
      <c r="B11" s="73" t="s">
        <v>137</v>
      </c>
      <c r="C11" s="54" t="s">
        <v>55</v>
      </c>
      <c r="D11" s="30">
        <v>7967107</v>
      </c>
      <c r="E11" s="42">
        <v>100000000</v>
      </c>
      <c r="F11" s="42">
        <v>71653000</v>
      </c>
      <c r="G11" s="11">
        <v>28347000</v>
      </c>
      <c r="H11" s="10"/>
      <c r="I11" s="11">
        <f t="shared" ref="I11:I15" si="2">G11</f>
        <v>28347000</v>
      </c>
      <c r="J11" s="11"/>
    </row>
    <row r="12" spans="1:11" ht="31.5">
      <c r="A12" s="30">
        <v>3</v>
      </c>
      <c r="B12" s="73" t="s">
        <v>74</v>
      </c>
      <c r="C12" s="54" t="s">
        <v>55</v>
      </c>
      <c r="D12" s="30">
        <v>7984223</v>
      </c>
      <c r="E12" s="42">
        <v>305000000</v>
      </c>
      <c r="F12" s="42">
        <v>257947000</v>
      </c>
      <c r="G12" s="11">
        <v>47053000</v>
      </c>
      <c r="H12" s="10"/>
      <c r="I12" s="11">
        <f t="shared" si="2"/>
        <v>47053000</v>
      </c>
      <c r="J12" s="11"/>
    </row>
    <row r="13" spans="1:11">
      <c r="A13" s="30">
        <v>4</v>
      </c>
      <c r="B13" s="73" t="s">
        <v>138</v>
      </c>
      <c r="C13" s="54" t="s">
        <v>55</v>
      </c>
      <c r="D13" s="30">
        <v>7970131</v>
      </c>
      <c r="E13" s="42">
        <v>400000000</v>
      </c>
      <c r="F13" s="42">
        <v>388710000</v>
      </c>
      <c r="G13" s="11">
        <v>11290000</v>
      </c>
      <c r="H13" s="10"/>
      <c r="I13" s="11">
        <f t="shared" si="2"/>
        <v>11290000</v>
      </c>
      <c r="J13" s="11"/>
    </row>
    <row r="14" spans="1:11" ht="31.5">
      <c r="A14" s="30">
        <v>5</v>
      </c>
      <c r="B14" s="73" t="s">
        <v>139</v>
      </c>
      <c r="C14" s="54" t="s">
        <v>55</v>
      </c>
      <c r="D14" s="28">
        <v>7967441</v>
      </c>
      <c r="E14" s="42">
        <v>200000000</v>
      </c>
      <c r="F14" s="42">
        <v>102984000</v>
      </c>
      <c r="G14" s="11">
        <v>97016000</v>
      </c>
      <c r="H14" s="10"/>
      <c r="I14" s="11">
        <f t="shared" si="2"/>
        <v>97016000</v>
      </c>
      <c r="J14" s="11"/>
    </row>
    <row r="15" spans="1:11" ht="31.5">
      <c r="A15" s="30">
        <v>6</v>
      </c>
      <c r="B15" s="73" t="s">
        <v>140</v>
      </c>
      <c r="C15" s="54" t="s">
        <v>55</v>
      </c>
      <c r="D15" s="28">
        <v>7963077</v>
      </c>
      <c r="E15" s="42">
        <v>100000000</v>
      </c>
      <c r="F15" s="42">
        <v>96276000</v>
      </c>
      <c r="G15" s="11">
        <v>3724000</v>
      </c>
      <c r="H15" s="10"/>
      <c r="I15" s="11">
        <f t="shared" si="2"/>
        <v>3724000</v>
      </c>
      <c r="J15" s="11"/>
    </row>
    <row r="16" spans="1:11">
      <c r="A16" s="17" t="s">
        <v>25</v>
      </c>
      <c r="B16" s="18" t="s">
        <v>29</v>
      </c>
      <c r="C16" s="17"/>
      <c r="D16" s="7"/>
      <c r="E16" s="43">
        <f t="shared" ref="E16:J16" si="3">SUM(E17:E66)</f>
        <v>22288929400</v>
      </c>
      <c r="F16" s="43">
        <f t="shared" si="3"/>
        <v>16919667800</v>
      </c>
      <c r="G16" s="43">
        <f t="shared" si="3"/>
        <v>5250899600</v>
      </c>
      <c r="H16" s="43">
        <f t="shared" si="3"/>
        <v>0</v>
      </c>
      <c r="I16" s="43">
        <f t="shared" si="3"/>
        <v>5250899600</v>
      </c>
      <c r="J16" s="43">
        <f t="shared" si="3"/>
        <v>0</v>
      </c>
    </row>
    <row r="17" spans="1:10">
      <c r="A17" s="44">
        <v>1</v>
      </c>
      <c r="B17" s="45" t="s">
        <v>73</v>
      </c>
      <c r="C17" s="46" t="s">
        <v>56</v>
      </c>
      <c r="D17" s="47" t="s">
        <v>57</v>
      </c>
      <c r="E17" s="48">
        <v>130211000.00000001</v>
      </c>
      <c r="F17" s="48">
        <v>66107000</v>
      </c>
      <c r="G17" s="11">
        <v>19347000.000000015</v>
      </c>
      <c r="H17" s="10"/>
      <c r="I17" s="11">
        <f>G17</f>
        <v>19347000.000000015</v>
      </c>
      <c r="J17" s="11"/>
    </row>
    <row r="18" spans="1:10">
      <c r="A18" s="44">
        <v>2</v>
      </c>
      <c r="B18" s="45" t="s">
        <v>141</v>
      </c>
      <c r="C18" s="46" t="s">
        <v>58</v>
      </c>
      <c r="D18" s="47">
        <v>8001280</v>
      </c>
      <c r="E18" s="48">
        <v>200000000</v>
      </c>
      <c r="F18" s="48">
        <v>114569000</v>
      </c>
      <c r="G18" s="11">
        <v>85431000</v>
      </c>
      <c r="H18" s="10"/>
      <c r="I18" s="11">
        <f t="shared" ref="I18:I66" si="4">G18</f>
        <v>85431000</v>
      </c>
      <c r="J18" s="11"/>
    </row>
    <row r="19" spans="1:10">
      <c r="A19" s="44">
        <v>3</v>
      </c>
      <c r="B19" s="45" t="s">
        <v>75</v>
      </c>
      <c r="C19" s="46" t="s">
        <v>59</v>
      </c>
      <c r="D19" s="47">
        <v>7871205</v>
      </c>
      <c r="E19" s="48">
        <v>270459000</v>
      </c>
      <c r="F19" s="48">
        <v>269536000</v>
      </c>
      <c r="G19" s="11">
        <v>923000</v>
      </c>
      <c r="H19" s="10"/>
      <c r="I19" s="11">
        <f t="shared" si="4"/>
        <v>923000</v>
      </c>
      <c r="J19" s="11"/>
    </row>
    <row r="20" spans="1:10" ht="47.25">
      <c r="A20" s="44">
        <v>4</v>
      </c>
      <c r="B20" s="45" t="s">
        <v>142</v>
      </c>
      <c r="C20" s="46" t="s">
        <v>59</v>
      </c>
      <c r="D20" s="47">
        <v>7947684</v>
      </c>
      <c r="E20" s="48">
        <v>300000000</v>
      </c>
      <c r="F20" s="48">
        <v>198034000</v>
      </c>
      <c r="G20" s="11">
        <v>101966000</v>
      </c>
      <c r="H20" s="10"/>
      <c r="I20" s="11">
        <f t="shared" si="4"/>
        <v>101966000</v>
      </c>
      <c r="J20" s="11"/>
    </row>
    <row r="21" spans="1:10" ht="31.5">
      <c r="A21" s="44">
        <v>5</v>
      </c>
      <c r="B21" s="45" t="s">
        <v>143</v>
      </c>
      <c r="C21" s="46" t="s">
        <v>59</v>
      </c>
      <c r="D21" s="47">
        <v>7953873</v>
      </c>
      <c r="E21" s="48">
        <v>200000000</v>
      </c>
      <c r="F21" s="48">
        <v>175708000</v>
      </c>
      <c r="G21" s="11">
        <v>24292000</v>
      </c>
      <c r="H21" s="10"/>
      <c r="I21" s="11">
        <f t="shared" si="4"/>
        <v>24292000</v>
      </c>
      <c r="J21" s="11"/>
    </row>
    <row r="22" spans="1:10" ht="31.5">
      <c r="A22" s="44">
        <v>6</v>
      </c>
      <c r="B22" s="45" t="s">
        <v>144</v>
      </c>
      <c r="C22" s="46" t="s">
        <v>59</v>
      </c>
      <c r="D22" s="47">
        <v>7983516</v>
      </c>
      <c r="E22" s="48">
        <v>300876000</v>
      </c>
      <c r="F22" s="48">
        <v>281200000</v>
      </c>
      <c r="G22" s="11">
        <v>19676000</v>
      </c>
      <c r="H22" s="10"/>
      <c r="I22" s="11">
        <f t="shared" si="4"/>
        <v>19676000</v>
      </c>
      <c r="J22" s="11"/>
    </row>
    <row r="23" spans="1:10">
      <c r="A23" s="44">
        <v>7</v>
      </c>
      <c r="B23" s="45" t="s">
        <v>145</v>
      </c>
      <c r="C23" s="46" t="s">
        <v>59</v>
      </c>
      <c r="D23" s="47">
        <v>7985384</v>
      </c>
      <c r="E23" s="48">
        <v>850000400</v>
      </c>
      <c r="F23" s="48">
        <v>706977000</v>
      </c>
      <c r="G23" s="11">
        <v>143023400</v>
      </c>
      <c r="H23" s="10"/>
      <c r="I23" s="11">
        <f t="shared" si="4"/>
        <v>143023400</v>
      </c>
      <c r="J23" s="11"/>
    </row>
    <row r="24" spans="1:10" ht="31.5">
      <c r="A24" s="44">
        <v>8</v>
      </c>
      <c r="B24" s="45" t="s">
        <v>146</v>
      </c>
      <c r="C24" s="46" t="s">
        <v>59</v>
      </c>
      <c r="D24" s="47">
        <v>7997695</v>
      </c>
      <c r="E24" s="48">
        <v>1690000000</v>
      </c>
      <c r="F24" s="48">
        <v>1606395000</v>
      </c>
      <c r="G24" s="11">
        <v>10000000</v>
      </c>
      <c r="H24" s="10"/>
      <c r="I24" s="11">
        <f t="shared" si="4"/>
        <v>10000000</v>
      </c>
      <c r="J24" s="11"/>
    </row>
    <row r="25" spans="1:10" ht="31.5">
      <c r="A25" s="44">
        <v>9</v>
      </c>
      <c r="B25" s="45" t="s">
        <v>147</v>
      </c>
      <c r="C25" s="46" t="s">
        <v>59</v>
      </c>
      <c r="D25" s="47">
        <v>8001282</v>
      </c>
      <c r="E25" s="48">
        <v>9923000</v>
      </c>
      <c r="F25" s="48">
        <v>6652800</v>
      </c>
      <c r="G25" s="11">
        <v>3270200</v>
      </c>
      <c r="H25" s="10"/>
      <c r="I25" s="11">
        <f t="shared" si="4"/>
        <v>3270200</v>
      </c>
      <c r="J25" s="11"/>
    </row>
    <row r="26" spans="1:10" ht="31.5">
      <c r="A26" s="44">
        <v>10</v>
      </c>
      <c r="B26" s="45" t="s">
        <v>148</v>
      </c>
      <c r="C26" s="46" t="s">
        <v>59</v>
      </c>
      <c r="D26" s="47">
        <v>7982636</v>
      </c>
      <c r="E26" s="48">
        <v>8826000</v>
      </c>
      <c r="F26" s="48">
        <v>5743200</v>
      </c>
      <c r="G26" s="11">
        <v>3082800</v>
      </c>
      <c r="H26" s="10"/>
      <c r="I26" s="11">
        <f t="shared" si="4"/>
        <v>3082800</v>
      </c>
      <c r="J26" s="11"/>
    </row>
    <row r="27" spans="1:10" ht="31.5">
      <c r="A27" s="44">
        <v>11</v>
      </c>
      <c r="B27" s="45" t="s">
        <v>149</v>
      </c>
      <c r="C27" s="46" t="s">
        <v>59</v>
      </c>
      <c r="D27" s="47">
        <v>7987083</v>
      </c>
      <c r="E27" s="48">
        <v>2315000</v>
      </c>
      <c r="F27" s="48">
        <v>0</v>
      </c>
      <c r="G27" s="11">
        <v>2315000</v>
      </c>
      <c r="H27" s="10"/>
      <c r="I27" s="11">
        <f t="shared" si="4"/>
        <v>2315000</v>
      </c>
      <c r="J27" s="11"/>
    </row>
    <row r="28" spans="1:10" ht="31.5">
      <c r="A28" s="44">
        <v>12</v>
      </c>
      <c r="B28" s="45" t="s">
        <v>150</v>
      </c>
      <c r="C28" s="46" t="s">
        <v>59</v>
      </c>
      <c r="D28" s="47">
        <v>7982637</v>
      </c>
      <c r="E28" s="48">
        <v>9363000</v>
      </c>
      <c r="F28" s="48">
        <v>6122400</v>
      </c>
      <c r="G28" s="11">
        <v>3240600</v>
      </c>
      <c r="H28" s="10"/>
      <c r="I28" s="11">
        <f t="shared" si="4"/>
        <v>3240600</v>
      </c>
      <c r="J28" s="11"/>
    </row>
    <row r="29" spans="1:10" ht="31.5">
      <c r="A29" s="44">
        <v>13</v>
      </c>
      <c r="B29" s="45" t="s">
        <v>151</v>
      </c>
      <c r="C29" s="46" t="s">
        <v>59</v>
      </c>
      <c r="D29" s="47">
        <v>7982556</v>
      </c>
      <c r="E29" s="48">
        <v>11059000</v>
      </c>
      <c r="F29" s="48">
        <v>7251200</v>
      </c>
      <c r="G29" s="11">
        <v>3807800</v>
      </c>
      <c r="H29" s="10"/>
      <c r="I29" s="11">
        <f t="shared" si="4"/>
        <v>3807800</v>
      </c>
      <c r="J29" s="11"/>
    </row>
    <row r="30" spans="1:10" ht="31.5">
      <c r="A30" s="44">
        <v>14</v>
      </c>
      <c r="B30" s="45" t="s">
        <v>152</v>
      </c>
      <c r="C30" s="46" t="s">
        <v>60</v>
      </c>
      <c r="D30" s="47">
        <v>7985395</v>
      </c>
      <c r="E30" s="48">
        <v>16366000</v>
      </c>
      <c r="F30" s="48">
        <v>15602000</v>
      </c>
      <c r="G30" s="11">
        <v>764000</v>
      </c>
      <c r="H30" s="10"/>
      <c r="I30" s="11">
        <f t="shared" si="4"/>
        <v>764000</v>
      </c>
      <c r="J30" s="11"/>
    </row>
    <row r="31" spans="1:10">
      <c r="A31" s="44">
        <v>15</v>
      </c>
      <c r="B31" s="45" t="s">
        <v>153</v>
      </c>
      <c r="C31" s="46" t="str">
        <f>C30</f>
        <v>UBND xã Vĩnh Ô</v>
      </c>
      <c r="D31" s="47">
        <v>8004455</v>
      </c>
      <c r="E31" s="48">
        <v>5002000</v>
      </c>
      <c r="F31" s="48">
        <v>3322400</v>
      </c>
      <c r="G31" s="11">
        <v>1679600</v>
      </c>
      <c r="H31" s="10"/>
      <c r="I31" s="11">
        <f t="shared" si="4"/>
        <v>1679600</v>
      </c>
      <c r="J31" s="11"/>
    </row>
    <row r="32" spans="1:10" ht="31.5">
      <c r="A32" s="44">
        <v>16</v>
      </c>
      <c r="B32" s="45" t="s">
        <v>154</v>
      </c>
      <c r="C32" s="46" t="s">
        <v>61</v>
      </c>
      <c r="D32" s="47">
        <v>7982554</v>
      </c>
      <c r="E32" s="48">
        <v>150000000</v>
      </c>
      <c r="F32" s="48">
        <v>143618000</v>
      </c>
      <c r="G32" s="11">
        <v>6382000</v>
      </c>
      <c r="H32" s="48"/>
      <c r="I32" s="11">
        <f t="shared" si="4"/>
        <v>6382000</v>
      </c>
      <c r="J32" s="11"/>
    </row>
    <row r="33" spans="1:10" ht="47.25">
      <c r="A33" s="44">
        <v>17</v>
      </c>
      <c r="B33" s="45" t="s">
        <v>155</v>
      </c>
      <c r="C33" s="46" t="s">
        <v>61</v>
      </c>
      <c r="D33" s="47">
        <v>7983521</v>
      </c>
      <c r="E33" s="48">
        <v>135285000</v>
      </c>
      <c r="F33" s="48">
        <v>130372999.99999999</v>
      </c>
      <c r="G33" s="11">
        <v>4912000.0000000149</v>
      </c>
      <c r="H33" s="48"/>
      <c r="I33" s="11">
        <f t="shared" si="4"/>
        <v>4912000.0000000149</v>
      </c>
      <c r="J33" s="11"/>
    </row>
    <row r="34" spans="1:10">
      <c r="A34" s="44">
        <v>18</v>
      </c>
      <c r="B34" s="49" t="s">
        <v>156</v>
      </c>
      <c r="C34" s="50" t="s">
        <v>62</v>
      </c>
      <c r="D34" s="47">
        <v>8004466</v>
      </c>
      <c r="E34" s="51">
        <v>350000000</v>
      </c>
      <c r="F34" s="51">
        <v>330448999.99999994</v>
      </c>
      <c r="G34" s="11">
        <v>19551000.00000006</v>
      </c>
      <c r="H34" s="51"/>
      <c r="I34" s="11">
        <f t="shared" si="4"/>
        <v>19551000.00000006</v>
      </c>
      <c r="J34" s="74"/>
    </row>
    <row r="35" spans="1:10">
      <c r="A35" s="44">
        <v>19</v>
      </c>
      <c r="B35" s="45" t="s">
        <v>157</v>
      </c>
      <c r="C35" s="46" t="s">
        <v>62</v>
      </c>
      <c r="D35" s="47">
        <v>8004465</v>
      </c>
      <c r="E35" s="48">
        <v>999555000</v>
      </c>
      <c r="F35" s="48">
        <v>975601000.00000012</v>
      </c>
      <c r="G35" s="11">
        <v>23953999.999999881</v>
      </c>
      <c r="H35" s="48"/>
      <c r="I35" s="11">
        <f t="shared" si="4"/>
        <v>23953999.999999881</v>
      </c>
      <c r="J35" s="74"/>
    </row>
    <row r="36" spans="1:10" ht="31.5">
      <c r="A36" s="44">
        <v>20</v>
      </c>
      <c r="B36" s="45" t="s">
        <v>158</v>
      </c>
      <c r="C36" s="46" t="s">
        <v>62</v>
      </c>
      <c r="D36" s="47">
        <v>8004463</v>
      </c>
      <c r="E36" s="48">
        <v>1150000000</v>
      </c>
      <c r="F36" s="48">
        <v>1102928000</v>
      </c>
      <c r="G36" s="11">
        <v>47072000</v>
      </c>
      <c r="H36" s="48"/>
      <c r="I36" s="11">
        <f t="shared" si="4"/>
        <v>47072000</v>
      </c>
      <c r="J36" s="74"/>
    </row>
    <row r="37" spans="1:10" ht="31.5">
      <c r="A37" s="44">
        <v>21</v>
      </c>
      <c r="B37" s="45" t="s">
        <v>159</v>
      </c>
      <c r="C37" s="46" t="s">
        <v>62</v>
      </c>
      <c r="D37" s="47">
        <v>8001283</v>
      </c>
      <c r="E37" s="48">
        <v>199490000</v>
      </c>
      <c r="F37" s="48">
        <v>194710000</v>
      </c>
      <c r="G37" s="11">
        <v>4780000</v>
      </c>
      <c r="H37" s="48"/>
      <c r="I37" s="11">
        <f t="shared" si="4"/>
        <v>4780000</v>
      </c>
      <c r="J37" s="74"/>
    </row>
    <row r="38" spans="1:10" ht="31.5">
      <c r="A38" s="44">
        <v>22</v>
      </c>
      <c r="B38" s="45" t="s">
        <v>160</v>
      </c>
      <c r="C38" s="46" t="s">
        <v>62</v>
      </c>
      <c r="D38" s="47">
        <v>7869879</v>
      </c>
      <c r="E38" s="48">
        <v>1000000000</v>
      </c>
      <c r="F38" s="48">
        <v>890853000.00000012</v>
      </c>
      <c r="G38" s="11">
        <v>109146999.99999988</v>
      </c>
      <c r="H38" s="48"/>
      <c r="I38" s="11">
        <f t="shared" si="4"/>
        <v>109146999.99999988</v>
      </c>
      <c r="J38" s="74"/>
    </row>
    <row r="39" spans="1:10">
      <c r="A39" s="44">
        <v>23</v>
      </c>
      <c r="B39" s="49" t="s">
        <v>161</v>
      </c>
      <c r="C39" s="50" t="s">
        <v>63</v>
      </c>
      <c r="D39" s="30">
        <v>7987099</v>
      </c>
      <c r="E39" s="42">
        <v>999277000</v>
      </c>
      <c r="F39" s="42">
        <v>940586000.00000012</v>
      </c>
      <c r="G39" s="11">
        <v>58690999.999999881</v>
      </c>
      <c r="H39" s="42"/>
      <c r="I39" s="11">
        <f t="shared" si="4"/>
        <v>58690999.999999881</v>
      </c>
      <c r="J39" s="74"/>
    </row>
    <row r="40" spans="1:10" ht="31.5">
      <c r="A40" s="44">
        <v>24</v>
      </c>
      <c r="B40" s="49" t="s">
        <v>162</v>
      </c>
      <c r="C40" s="50" t="s">
        <v>63</v>
      </c>
      <c r="D40" s="30">
        <v>7983519</v>
      </c>
      <c r="E40" s="42">
        <v>1000000000</v>
      </c>
      <c r="F40" s="42">
        <v>919150000</v>
      </c>
      <c r="G40" s="11">
        <v>80850000</v>
      </c>
      <c r="H40" s="42"/>
      <c r="I40" s="11">
        <f t="shared" si="4"/>
        <v>80850000</v>
      </c>
      <c r="J40" s="74"/>
    </row>
    <row r="41" spans="1:10" ht="47.25">
      <c r="A41" s="44">
        <v>25</v>
      </c>
      <c r="B41" s="49" t="s">
        <v>163</v>
      </c>
      <c r="C41" s="50" t="s">
        <v>64</v>
      </c>
      <c r="D41" s="30">
        <v>7948373</v>
      </c>
      <c r="E41" s="42">
        <v>900000000</v>
      </c>
      <c r="F41" s="42">
        <v>884714000</v>
      </c>
      <c r="G41" s="11">
        <v>15286000</v>
      </c>
      <c r="H41" s="42"/>
      <c r="I41" s="11">
        <f t="shared" si="4"/>
        <v>15286000</v>
      </c>
      <c r="J41" s="74"/>
    </row>
    <row r="42" spans="1:10" ht="31.5">
      <c r="A42" s="44">
        <v>26</v>
      </c>
      <c r="B42" s="49" t="s">
        <v>164</v>
      </c>
      <c r="C42" s="50" t="s">
        <v>64</v>
      </c>
      <c r="D42" s="30">
        <v>7958283</v>
      </c>
      <c r="E42" s="42">
        <v>600000000</v>
      </c>
      <c r="F42" s="42">
        <v>578660000</v>
      </c>
      <c r="G42" s="11">
        <v>21340000</v>
      </c>
      <c r="H42" s="42"/>
      <c r="I42" s="11">
        <f t="shared" si="4"/>
        <v>21340000</v>
      </c>
      <c r="J42" s="74"/>
    </row>
    <row r="43" spans="1:10">
      <c r="A43" s="44">
        <v>27</v>
      </c>
      <c r="B43" s="49" t="s">
        <v>165</v>
      </c>
      <c r="C43" s="50" t="s">
        <v>64</v>
      </c>
      <c r="D43" s="30">
        <v>7968166</v>
      </c>
      <c r="E43" s="42">
        <v>1000000000</v>
      </c>
      <c r="F43" s="42">
        <v>0</v>
      </c>
      <c r="G43" s="11">
        <v>1000000000</v>
      </c>
      <c r="H43" s="42"/>
      <c r="I43" s="11">
        <f t="shared" si="4"/>
        <v>1000000000</v>
      </c>
      <c r="J43" s="74"/>
    </row>
    <row r="44" spans="1:10">
      <c r="A44" s="44">
        <v>28</v>
      </c>
      <c r="B44" s="49" t="s">
        <v>166</v>
      </c>
      <c r="C44" s="50" t="s">
        <v>65</v>
      </c>
      <c r="D44" s="30">
        <v>7963082</v>
      </c>
      <c r="E44" s="42">
        <v>750000000</v>
      </c>
      <c r="F44" s="42">
        <v>0</v>
      </c>
      <c r="G44" s="11">
        <v>750000000</v>
      </c>
      <c r="H44" s="42"/>
      <c r="I44" s="11">
        <f t="shared" si="4"/>
        <v>750000000</v>
      </c>
      <c r="J44" s="74"/>
    </row>
    <row r="45" spans="1:10">
      <c r="A45" s="44">
        <v>29</v>
      </c>
      <c r="B45" s="49" t="s">
        <v>167</v>
      </c>
      <c r="C45" s="50" t="s">
        <v>65</v>
      </c>
      <c r="D45" s="30">
        <v>8001281</v>
      </c>
      <c r="E45" s="42">
        <v>1099280000</v>
      </c>
      <c r="F45" s="42">
        <v>1055431000</v>
      </c>
      <c r="G45" s="11">
        <v>43849000</v>
      </c>
      <c r="H45" s="42"/>
      <c r="I45" s="11">
        <f t="shared" si="4"/>
        <v>43849000</v>
      </c>
      <c r="J45" s="74"/>
    </row>
    <row r="46" spans="1:10" ht="31.5">
      <c r="A46" s="44">
        <v>30</v>
      </c>
      <c r="B46" s="49" t="s">
        <v>168</v>
      </c>
      <c r="C46" s="50" t="s">
        <v>66</v>
      </c>
      <c r="D46" s="30">
        <v>7968169</v>
      </c>
      <c r="E46" s="42">
        <v>300000000</v>
      </c>
      <c r="F46" s="42">
        <v>0</v>
      </c>
      <c r="G46" s="11">
        <v>300000000</v>
      </c>
      <c r="H46" s="42"/>
      <c r="I46" s="11">
        <f t="shared" si="4"/>
        <v>300000000</v>
      </c>
      <c r="J46" s="74"/>
    </row>
    <row r="47" spans="1:10" ht="63">
      <c r="A47" s="44">
        <v>31</v>
      </c>
      <c r="B47" s="49" t="s">
        <v>169</v>
      </c>
      <c r="C47" s="50" t="s">
        <v>66</v>
      </c>
      <c r="D47" s="30">
        <v>8010390</v>
      </c>
      <c r="E47" s="42">
        <v>224490000</v>
      </c>
      <c r="F47" s="42">
        <v>208569000</v>
      </c>
      <c r="G47" s="11">
        <v>15921000</v>
      </c>
      <c r="H47" s="42"/>
      <c r="I47" s="11">
        <f t="shared" si="4"/>
        <v>15921000</v>
      </c>
      <c r="J47" s="74"/>
    </row>
    <row r="48" spans="1:10" ht="31.5">
      <c r="A48" s="44">
        <v>32</v>
      </c>
      <c r="B48" s="49" t="s">
        <v>170</v>
      </c>
      <c r="C48" s="50" t="s">
        <v>67</v>
      </c>
      <c r="D48" s="30">
        <v>7983518</v>
      </c>
      <c r="E48" s="42">
        <v>210959000</v>
      </c>
      <c r="F48" s="42">
        <v>169187000</v>
      </c>
      <c r="G48" s="11">
        <v>41772000</v>
      </c>
      <c r="H48" s="42"/>
      <c r="I48" s="11">
        <f t="shared" si="4"/>
        <v>41772000</v>
      </c>
      <c r="J48" s="74"/>
    </row>
    <row r="49" spans="1:10" ht="31.5">
      <c r="A49" s="44">
        <v>33</v>
      </c>
      <c r="B49" s="49" t="s">
        <v>171</v>
      </c>
      <c r="C49" s="52" t="s">
        <v>68</v>
      </c>
      <c r="D49" s="14">
        <v>7983517</v>
      </c>
      <c r="E49" s="53">
        <v>210220000</v>
      </c>
      <c r="F49" s="53">
        <v>168448000</v>
      </c>
      <c r="G49" s="11">
        <v>41772000</v>
      </c>
      <c r="H49" s="53"/>
      <c r="I49" s="11">
        <f t="shared" si="4"/>
        <v>41772000</v>
      </c>
      <c r="J49" s="74"/>
    </row>
    <row r="50" spans="1:10" ht="31.5">
      <c r="A50" s="44">
        <v>34</v>
      </c>
      <c r="B50" s="49" t="s">
        <v>172</v>
      </c>
      <c r="C50" s="52" t="s">
        <v>68</v>
      </c>
      <c r="D50" s="14">
        <v>7966425</v>
      </c>
      <c r="E50" s="53">
        <v>450000000</v>
      </c>
      <c r="F50" s="53">
        <v>442546000</v>
      </c>
      <c r="G50" s="11">
        <v>7454000</v>
      </c>
      <c r="H50" s="53"/>
      <c r="I50" s="11">
        <f t="shared" si="4"/>
        <v>7454000</v>
      </c>
      <c r="J50" s="74"/>
    </row>
    <row r="51" spans="1:10" ht="31.5">
      <c r="A51" s="44">
        <v>35</v>
      </c>
      <c r="B51" s="49" t="s">
        <v>173</v>
      </c>
      <c r="C51" s="50" t="s">
        <v>69</v>
      </c>
      <c r="D51" s="14">
        <v>7968168</v>
      </c>
      <c r="E51" s="42">
        <v>179510000</v>
      </c>
      <c r="F51" s="42">
        <v>146540000</v>
      </c>
      <c r="G51" s="11">
        <v>32970000</v>
      </c>
      <c r="H51" s="42"/>
      <c r="I51" s="11">
        <f t="shared" si="4"/>
        <v>32970000</v>
      </c>
      <c r="J51" s="74"/>
    </row>
    <row r="52" spans="1:10" ht="31.5">
      <c r="A52" s="44">
        <v>36</v>
      </c>
      <c r="B52" s="49" t="s">
        <v>174</v>
      </c>
      <c r="C52" s="50" t="s">
        <v>69</v>
      </c>
      <c r="D52" s="14">
        <v>7987082</v>
      </c>
      <c r="E52" s="42">
        <v>450000000</v>
      </c>
      <c r="F52" s="42">
        <v>442471000</v>
      </c>
      <c r="G52" s="11">
        <v>7529000</v>
      </c>
      <c r="H52" s="42"/>
      <c r="I52" s="11">
        <f t="shared" si="4"/>
        <v>7529000</v>
      </c>
      <c r="J52" s="74"/>
    </row>
    <row r="53" spans="1:10" ht="31.5">
      <c r="A53" s="44">
        <v>37</v>
      </c>
      <c r="B53" s="49" t="s">
        <v>175</v>
      </c>
      <c r="C53" s="50" t="s">
        <v>70</v>
      </c>
      <c r="D53" s="14">
        <v>7983523</v>
      </c>
      <c r="E53" s="42">
        <v>210959000</v>
      </c>
      <c r="F53" s="42">
        <v>169187000</v>
      </c>
      <c r="G53" s="11">
        <v>41772000</v>
      </c>
      <c r="H53" s="42"/>
      <c r="I53" s="11">
        <f t="shared" si="4"/>
        <v>41772000</v>
      </c>
      <c r="J53" s="74"/>
    </row>
    <row r="54" spans="1:10" ht="31.5">
      <c r="A54" s="44">
        <v>38</v>
      </c>
      <c r="B54" s="49" t="s">
        <v>176</v>
      </c>
      <c r="C54" s="50" t="s">
        <v>70</v>
      </c>
      <c r="D54" s="14">
        <v>8004522</v>
      </c>
      <c r="E54" s="42">
        <v>231353000</v>
      </c>
      <c r="F54" s="42">
        <v>200864000</v>
      </c>
      <c r="G54" s="11">
        <v>30489000</v>
      </c>
      <c r="H54" s="42"/>
      <c r="I54" s="11">
        <f t="shared" si="4"/>
        <v>30489000</v>
      </c>
      <c r="J54" s="74"/>
    </row>
    <row r="55" spans="1:10" ht="31.5">
      <c r="A55" s="44">
        <v>39</v>
      </c>
      <c r="B55" s="49" t="s">
        <v>177</v>
      </c>
      <c r="C55" s="50" t="s">
        <v>70</v>
      </c>
      <c r="D55" s="14">
        <v>7984219</v>
      </c>
      <c r="E55" s="42">
        <v>179510000</v>
      </c>
      <c r="F55" s="42">
        <v>158359000</v>
      </c>
      <c r="G55" s="11">
        <v>21151000</v>
      </c>
      <c r="H55" s="42"/>
      <c r="I55" s="11">
        <f t="shared" si="4"/>
        <v>21151000</v>
      </c>
      <c r="J55" s="74"/>
    </row>
    <row r="56" spans="1:10" ht="31.5">
      <c r="A56" s="44">
        <v>40</v>
      </c>
      <c r="B56" s="49" t="s">
        <v>178</v>
      </c>
      <c r="C56" s="50" t="s">
        <v>71</v>
      </c>
      <c r="D56" s="14">
        <v>7849624</v>
      </c>
      <c r="E56" s="42">
        <v>300000000</v>
      </c>
      <c r="F56" s="42">
        <v>269604000</v>
      </c>
      <c r="G56" s="11">
        <v>30396000</v>
      </c>
      <c r="H56" s="42"/>
      <c r="I56" s="11">
        <f t="shared" si="4"/>
        <v>30396000</v>
      </c>
      <c r="J56" s="74"/>
    </row>
    <row r="57" spans="1:10" ht="31.5">
      <c r="A57" s="44">
        <v>41</v>
      </c>
      <c r="B57" s="49" t="s">
        <v>179</v>
      </c>
      <c r="C57" s="50" t="s">
        <v>71</v>
      </c>
      <c r="D57" s="14">
        <v>7998762</v>
      </c>
      <c r="E57" s="42">
        <v>300000000</v>
      </c>
      <c r="F57" s="42">
        <v>0</v>
      </c>
      <c r="G57" s="11">
        <v>300000000</v>
      </c>
      <c r="H57" s="42"/>
      <c r="I57" s="11">
        <f t="shared" si="4"/>
        <v>300000000</v>
      </c>
      <c r="J57" s="74"/>
    </row>
    <row r="58" spans="1:10" ht="31.5">
      <c r="A58" s="44">
        <v>42</v>
      </c>
      <c r="B58" s="49" t="s">
        <v>180</v>
      </c>
      <c r="C58" s="50" t="s">
        <v>71</v>
      </c>
      <c r="D58" s="14">
        <v>7958488</v>
      </c>
      <c r="E58" s="42">
        <v>193620000</v>
      </c>
      <c r="F58" s="42">
        <v>0</v>
      </c>
      <c r="G58" s="11">
        <v>193620000</v>
      </c>
      <c r="H58" s="42"/>
      <c r="I58" s="11">
        <f t="shared" si="4"/>
        <v>193620000</v>
      </c>
      <c r="J58" s="74"/>
    </row>
    <row r="59" spans="1:10">
      <c r="A59" s="44">
        <v>43</v>
      </c>
      <c r="B59" s="49" t="s">
        <v>181</v>
      </c>
      <c r="C59" s="50" t="s">
        <v>71</v>
      </c>
      <c r="D59" s="14">
        <v>7991225</v>
      </c>
      <c r="E59" s="42">
        <v>960000000</v>
      </c>
      <c r="F59" s="42">
        <v>873839000</v>
      </c>
      <c r="G59" s="11">
        <v>86161000</v>
      </c>
      <c r="H59" s="42"/>
      <c r="I59" s="11">
        <f t="shared" si="4"/>
        <v>86161000</v>
      </c>
      <c r="J59" s="74"/>
    </row>
    <row r="60" spans="1:10" ht="31.5">
      <c r="A60" s="44">
        <v>44</v>
      </c>
      <c r="B60" s="49" t="s">
        <v>182</v>
      </c>
      <c r="C60" s="50" t="s">
        <v>71</v>
      </c>
      <c r="D60" s="14">
        <v>7991228</v>
      </c>
      <c r="E60" s="42">
        <v>158987000</v>
      </c>
      <c r="F60" s="42">
        <v>141522000</v>
      </c>
      <c r="G60" s="11">
        <v>17465000</v>
      </c>
      <c r="H60" s="42"/>
      <c r="I60" s="11">
        <f t="shared" si="4"/>
        <v>17465000</v>
      </c>
      <c r="J60" s="74"/>
    </row>
    <row r="61" spans="1:10" ht="47.25">
      <c r="A61" s="44">
        <v>45</v>
      </c>
      <c r="B61" s="49" t="s">
        <v>183</v>
      </c>
      <c r="C61" s="50" t="s">
        <v>71</v>
      </c>
      <c r="D61" s="14">
        <v>7983520</v>
      </c>
      <c r="E61" s="42">
        <v>81064000</v>
      </c>
      <c r="F61" s="42">
        <v>79590000</v>
      </c>
      <c r="G61" s="11">
        <v>1474000</v>
      </c>
      <c r="H61" s="42"/>
      <c r="I61" s="11">
        <f t="shared" si="4"/>
        <v>1474000</v>
      </c>
      <c r="J61" s="74"/>
    </row>
    <row r="62" spans="1:10" ht="31.5">
      <c r="A62" s="44">
        <v>46</v>
      </c>
      <c r="B62" s="49" t="s">
        <v>184</v>
      </c>
      <c r="C62" s="50" t="s">
        <v>71</v>
      </c>
      <c r="D62" s="14">
        <v>8004942</v>
      </c>
      <c r="E62" s="42">
        <v>700000000</v>
      </c>
      <c r="F62" s="42">
        <v>0</v>
      </c>
      <c r="G62" s="11">
        <v>700000000</v>
      </c>
      <c r="H62" s="42"/>
      <c r="I62" s="11">
        <f t="shared" si="4"/>
        <v>700000000</v>
      </c>
      <c r="J62" s="74"/>
    </row>
    <row r="63" spans="1:10" ht="31.5">
      <c r="A63" s="44">
        <v>47</v>
      </c>
      <c r="B63" s="49" t="s">
        <v>185</v>
      </c>
      <c r="C63" s="50" t="s">
        <v>71</v>
      </c>
      <c r="D63" s="14">
        <v>8010748</v>
      </c>
      <c r="E63" s="42">
        <v>210970000</v>
      </c>
      <c r="F63" s="42">
        <v>208359800</v>
      </c>
      <c r="G63" s="11">
        <v>2610200</v>
      </c>
      <c r="H63" s="42"/>
      <c r="I63" s="11">
        <f t="shared" si="4"/>
        <v>2610200</v>
      </c>
      <c r="J63" s="74"/>
    </row>
    <row r="64" spans="1:10">
      <c r="A64" s="44">
        <v>48</v>
      </c>
      <c r="B64" s="49" t="s">
        <v>186</v>
      </c>
      <c r="C64" s="50" t="s">
        <v>72</v>
      </c>
      <c r="D64" s="14">
        <v>7956840</v>
      </c>
      <c r="E64" s="42">
        <v>1000000000</v>
      </c>
      <c r="F64" s="42">
        <v>483833000</v>
      </c>
      <c r="G64" s="11">
        <v>516167000</v>
      </c>
      <c r="H64" s="42"/>
      <c r="I64" s="11">
        <f t="shared" si="4"/>
        <v>516167000</v>
      </c>
      <c r="J64" s="74"/>
    </row>
    <row r="65" spans="1:10" ht="31.5">
      <c r="A65" s="44">
        <v>49</v>
      </c>
      <c r="B65" s="49" t="s">
        <v>187</v>
      </c>
      <c r="C65" s="50" t="s">
        <v>72</v>
      </c>
      <c r="D65" s="14">
        <v>7981373</v>
      </c>
      <c r="E65" s="42">
        <v>300000000</v>
      </c>
      <c r="F65" s="42">
        <v>257034000</v>
      </c>
      <c r="G65" s="11">
        <v>42966000</v>
      </c>
      <c r="H65" s="42"/>
      <c r="I65" s="11">
        <f t="shared" si="4"/>
        <v>42966000</v>
      </c>
      <c r="J65" s="74"/>
    </row>
    <row r="66" spans="1:10">
      <c r="A66" s="44">
        <v>50</v>
      </c>
      <c r="B66" s="49" t="s">
        <v>188</v>
      </c>
      <c r="C66" s="50" t="s">
        <v>72</v>
      </c>
      <c r="D66" s="14">
        <v>7968167</v>
      </c>
      <c r="E66" s="42">
        <v>1100000000</v>
      </c>
      <c r="F66" s="42">
        <v>889422000</v>
      </c>
      <c r="G66" s="11">
        <v>210578000</v>
      </c>
      <c r="H66" s="42"/>
      <c r="I66" s="11">
        <f t="shared" si="4"/>
        <v>210578000</v>
      </c>
      <c r="J66" s="74"/>
    </row>
    <row r="67" spans="1:10" ht="31.5">
      <c r="A67" s="17" t="s">
        <v>76</v>
      </c>
      <c r="B67" s="41" t="s">
        <v>197</v>
      </c>
      <c r="C67" s="17"/>
      <c r="D67" s="7"/>
      <c r="E67" s="43">
        <f>SUM(E68:E70)</f>
        <v>6747291500</v>
      </c>
      <c r="F67" s="43">
        <f>SUM(F68:F70)</f>
        <v>6478157000</v>
      </c>
      <c r="G67" s="43">
        <f>SUM(G68:G70)</f>
        <v>144239000</v>
      </c>
      <c r="H67" s="43">
        <f t="shared" ref="H67:J67" si="5">SUM(H68:H69)</f>
        <v>0</v>
      </c>
      <c r="I67" s="43">
        <f>SUM(I68:I70)</f>
        <v>144239000</v>
      </c>
      <c r="J67" s="43">
        <f t="shared" si="5"/>
        <v>0</v>
      </c>
    </row>
    <row r="68" spans="1:10">
      <c r="A68" s="14">
        <v>1</v>
      </c>
      <c r="B68" s="49" t="s">
        <v>189</v>
      </c>
      <c r="C68" s="50" t="s">
        <v>65</v>
      </c>
      <c r="D68" s="30">
        <v>7967113</v>
      </c>
      <c r="E68" s="42">
        <v>1100000000</v>
      </c>
      <c r="F68" s="42">
        <v>1052373000</v>
      </c>
      <c r="G68" s="11">
        <v>47627000</v>
      </c>
      <c r="H68" s="42"/>
      <c r="I68" s="74">
        <f>G68</f>
        <v>47627000</v>
      </c>
      <c r="J68" s="74"/>
    </row>
    <row r="69" spans="1:10" ht="31.5">
      <c r="A69" s="14">
        <v>2</v>
      </c>
      <c r="B69" s="49" t="s">
        <v>190</v>
      </c>
      <c r="C69" s="50" t="s">
        <v>65</v>
      </c>
      <c r="D69" s="30">
        <v>7997719</v>
      </c>
      <c r="E69" s="42">
        <v>5147291500</v>
      </c>
      <c r="F69" s="42">
        <v>4926777000</v>
      </c>
      <c r="G69" s="11">
        <v>95619000</v>
      </c>
      <c r="H69" s="42"/>
      <c r="I69" s="74">
        <f>G69</f>
        <v>95619000</v>
      </c>
      <c r="J69" s="74"/>
    </row>
    <row r="70" spans="1:10" ht="31.5">
      <c r="A70" s="14">
        <v>3</v>
      </c>
      <c r="B70" s="49" t="s">
        <v>144</v>
      </c>
      <c r="C70" s="50"/>
      <c r="D70" s="30"/>
      <c r="E70" s="42">
        <v>500000000</v>
      </c>
      <c r="F70" s="42">
        <v>499007000</v>
      </c>
      <c r="G70" s="11">
        <f>E70-F70</f>
        <v>993000</v>
      </c>
      <c r="H70" s="42"/>
      <c r="I70" s="74">
        <f>G70</f>
        <v>993000</v>
      </c>
      <c r="J70" s="74"/>
    </row>
  </sheetData>
  <mergeCells count="7">
    <mergeCell ref="A1:G1"/>
    <mergeCell ref="H7:J7"/>
    <mergeCell ref="A6:J6"/>
    <mergeCell ref="A2:J2"/>
    <mergeCell ref="A3:J3"/>
    <mergeCell ref="A4:J4"/>
    <mergeCell ref="A5:J5"/>
  </mergeCells>
  <pageMargins left="0.7" right="0.25" top="0.8" bottom="0.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zoomScale="70" zoomScaleNormal="70" workbookViewId="0">
      <selection activeCell="N14" sqref="N14"/>
    </sheetView>
  </sheetViews>
  <sheetFormatPr defaultColWidth="9" defaultRowHeight="15.75"/>
  <cols>
    <col min="1" max="1" width="3.625" style="2" customWidth="1"/>
    <col min="2" max="2" width="55.625" style="1" customWidth="1"/>
    <col min="3" max="3" width="24.125" style="2" hidden="1" customWidth="1"/>
    <col min="4" max="4" width="11" style="2" hidden="1" customWidth="1"/>
    <col min="5" max="5" width="16.5" style="1" hidden="1" customWidth="1"/>
    <col min="6" max="6" width="16.375" style="1" hidden="1" customWidth="1"/>
    <col min="7" max="7" width="25.625" style="5" customWidth="1"/>
    <col min="8" max="8" width="14.625" style="3" hidden="1" customWidth="1"/>
    <col min="9" max="10" width="14.625" style="5" hidden="1" customWidth="1"/>
    <col min="11" max="11" width="15.875" style="5" hidden="1" customWidth="1"/>
    <col min="12" max="12" width="14.25" style="3" customWidth="1"/>
    <col min="13" max="13" width="16" style="3" customWidth="1"/>
    <col min="14" max="16384" width="9" style="3"/>
  </cols>
  <sheetData>
    <row r="1" spans="1:13" ht="15.6" customHeight="1">
      <c r="A1" s="107" t="s">
        <v>10</v>
      </c>
      <c r="B1" s="107"/>
      <c r="C1" s="107"/>
      <c r="D1" s="107"/>
      <c r="E1" s="107"/>
      <c r="F1" s="107"/>
      <c r="G1" s="107"/>
      <c r="H1" s="87"/>
      <c r="I1" s="87"/>
      <c r="J1" s="87"/>
      <c r="K1" s="87"/>
    </row>
    <row r="2" spans="1:13" ht="15.75" customHeight="1">
      <c r="A2" s="104" t="s">
        <v>263</v>
      </c>
      <c r="B2" s="104"/>
      <c r="C2" s="104"/>
      <c r="D2" s="104"/>
      <c r="E2" s="104"/>
      <c r="F2" s="104"/>
      <c r="G2" s="104"/>
      <c r="H2" s="104"/>
      <c r="I2" s="104"/>
      <c r="J2" s="104"/>
      <c r="K2" s="104"/>
    </row>
    <row r="3" spans="1:13" ht="35.1" customHeight="1">
      <c r="A3" s="104" t="s">
        <v>228</v>
      </c>
      <c r="B3" s="104"/>
      <c r="C3" s="104"/>
      <c r="D3" s="104"/>
      <c r="E3" s="104"/>
      <c r="F3" s="104"/>
      <c r="G3" s="104"/>
      <c r="H3" s="104"/>
      <c r="I3" s="104"/>
      <c r="J3" s="104"/>
      <c r="K3" s="104"/>
    </row>
    <row r="4" spans="1:13" ht="15.75" customHeight="1">
      <c r="A4" s="104" t="s">
        <v>123</v>
      </c>
      <c r="B4" s="104"/>
      <c r="C4" s="104"/>
      <c r="D4" s="104"/>
      <c r="E4" s="104"/>
      <c r="F4" s="104"/>
      <c r="G4" s="104"/>
      <c r="H4" s="104"/>
      <c r="I4" s="104"/>
      <c r="J4" s="104"/>
      <c r="K4" s="104"/>
    </row>
    <row r="5" spans="1:13" ht="15.75" customHeight="1">
      <c r="A5" s="105" t="str">
        <f>'TH huyen'!A4</f>
        <v>(Kèm theo Nghị quyết số       /NQ-HĐND ngày 10 tháng 5 năm 2024 của Hội đồng nhân dân tỉnh)</v>
      </c>
      <c r="B5" s="105"/>
      <c r="C5" s="105"/>
      <c r="D5" s="105"/>
      <c r="E5" s="105"/>
      <c r="F5" s="105"/>
      <c r="G5" s="105"/>
      <c r="H5" s="105"/>
      <c r="I5" s="105"/>
      <c r="J5" s="105"/>
      <c r="K5" s="105"/>
    </row>
    <row r="6" spans="1:13" ht="15.75" customHeight="1">
      <c r="A6" s="103" t="s">
        <v>5</v>
      </c>
      <c r="B6" s="103"/>
      <c r="C6" s="103"/>
      <c r="D6" s="103"/>
      <c r="E6" s="103"/>
      <c r="F6" s="103"/>
      <c r="G6" s="103"/>
      <c r="H6" s="103"/>
      <c r="I6" s="103"/>
      <c r="J6" s="103"/>
      <c r="K6" s="103"/>
    </row>
    <row r="7" spans="1:13" s="4" customFormat="1" ht="47.45" customHeight="1">
      <c r="A7" s="17" t="s">
        <v>0</v>
      </c>
      <c r="B7" s="17" t="s">
        <v>1</v>
      </c>
      <c r="C7" s="17" t="s">
        <v>2</v>
      </c>
      <c r="D7" s="17" t="s">
        <v>3</v>
      </c>
      <c r="E7" s="17" t="s">
        <v>87</v>
      </c>
      <c r="F7" s="17" t="s">
        <v>88</v>
      </c>
      <c r="G7" s="17" t="s">
        <v>227</v>
      </c>
      <c r="H7" s="108" t="s">
        <v>17</v>
      </c>
      <c r="I7" s="108"/>
      <c r="J7" s="108"/>
      <c r="K7" s="108"/>
    </row>
    <row r="8" spans="1:13">
      <c r="A8" s="7"/>
      <c r="B8" s="8" t="s">
        <v>4</v>
      </c>
      <c r="C8" s="8"/>
      <c r="D8" s="8"/>
      <c r="E8" s="35">
        <f>E9+E12</f>
        <v>22828904000</v>
      </c>
      <c r="F8" s="35">
        <f t="shared" ref="F8:K8" si="0">F9+F12</f>
        <v>21334550818</v>
      </c>
      <c r="G8" s="35">
        <f t="shared" si="0"/>
        <v>1145357000</v>
      </c>
      <c r="H8" s="35">
        <f t="shared" si="0"/>
        <v>0</v>
      </c>
      <c r="I8" s="35">
        <f t="shared" si="0"/>
        <v>685717000</v>
      </c>
      <c r="J8" s="35">
        <f t="shared" si="0"/>
        <v>0</v>
      </c>
      <c r="K8" s="35">
        <f t="shared" si="0"/>
        <v>459640000</v>
      </c>
      <c r="L8" s="5"/>
    </row>
    <row r="9" spans="1:13">
      <c r="A9" s="6" t="s">
        <v>24</v>
      </c>
      <c r="B9" s="18" t="s">
        <v>82</v>
      </c>
      <c r="C9" s="13"/>
      <c r="D9" s="39"/>
      <c r="E9" s="40">
        <f>+SUM(E10:E11)</f>
        <v>499400000</v>
      </c>
      <c r="F9" s="40">
        <f t="shared" ref="F9:K9" si="1">+SUM(F10:F11)</f>
        <v>487345000</v>
      </c>
      <c r="G9" s="40">
        <f t="shared" si="1"/>
        <v>9506000</v>
      </c>
      <c r="H9" s="40">
        <f t="shared" si="1"/>
        <v>0</v>
      </c>
      <c r="I9" s="40">
        <f t="shared" si="1"/>
        <v>9506000</v>
      </c>
      <c r="J9" s="40">
        <f t="shared" si="1"/>
        <v>0</v>
      </c>
      <c r="K9" s="40">
        <f t="shared" si="1"/>
        <v>0</v>
      </c>
      <c r="L9" s="5"/>
    </row>
    <row r="10" spans="1:13">
      <c r="A10" s="14">
        <v>1</v>
      </c>
      <c r="B10" s="15" t="s">
        <v>85</v>
      </c>
      <c r="C10" s="14" t="s">
        <v>28</v>
      </c>
      <c r="D10" s="14">
        <v>7661337</v>
      </c>
      <c r="E10" s="16">
        <v>249400000</v>
      </c>
      <c r="F10" s="16">
        <v>247012000</v>
      </c>
      <c r="G10" s="11">
        <v>2388000</v>
      </c>
      <c r="H10" s="10"/>
      <c r="I10" s="11">
        <f>G10</f>
        <v>2388000</v>
      </c>
      <c r="J10" s="11"/>
      <c r="K10" s="11"/>
      <c r="L10" s="5"/>
    </row>
    <row r="11" spans="1:13">
      <c r="A11" s="14">
        <v>2</v>
      </c>
      <c r="B11" s="15" t="s">
        <v>86</v>
      </c>
      <c r="C11" s="14" t="s">
        <v>28</v>
      </c>
      <c r="D11" s="14">
        <v>7820385</v>
      </c>
      <c r="E11" s="16">
        <v>250000000</v>
      </c>
      <c r="F11" s="16">
        <v>240333000</v>
      </c>
      <c r="G11" s="11">
        <v>7118000</v>
      </c>
      <c r="H11" s="10"/>
      <c r="I11" s="11">
        <f>G11</f>
        <v>7118000</v>
      </c>
      <c r="J11" s="11"/>
      <c r="K11" s="11"/>
      <c r="L11" s="5"/>
    </row>
    <row r="12" spans="1:13">
      <c r="A12" s="6" t="s">
        <v>25</v>
      </c>
      <c r="B12" s="13" t="s">
        <v>29</v>
      </c>
      <c r="C12" s="13"/>
      <c r="D12" s="39"/>
      <c r="E12" s="40">
        <f>SUM(E13:E46)</f>
        <v>22329504000</v>
      </c>
      <c r="F12" s="40">
        <f>SUM(F13:F46)</f>
        <v>20847205818</v>
      </c>
      <c r="G12" s="40">
        <f>SUM(G13:G46)</f>
        <v>1135851000</v>
      </c>
      <c r="H12" s="40">
        <f t="shared" ref="H12" si="2">+SUM(H13:H45)</f>
        <v>0</v>
      </c>
      <c r="I12" s="40">
        <f>SUM(I13:I46)</f>
        <v>676211000</v>
      </c>
      <c r="J12" s="40">
        <f>SUM(J13:J46)</f>
        <v>0</v>
      </c>
      <c r="K12" s="40">
        <f>SUM(K13:K46)</f>
        <v>459640000</v>
      </c>
    </row>
    <row r="13" spans="1:13" ht="31.5">
      <c r="A13" s="14">
        <v>1</v>
      </c>
      <c r="B13" s="15" t="s">
        <v>89</v>
      </c>
      <c r="C13" s="14" t="s">
        <v>30</v>
      </c>
      <c r="D13" s="14">
        <v>7839171</v>
      </c>
      <c r="E13" s="16">
        <v>970000000</v>
      </c>
      <c r="F13" s="16">
        <v>890380000</v>
      </c>
      <c r="G13" s="11">
        <v>79620000</v>
      </c>
      <c r="H13" s="10"/>
      <c r="I13" s="11"/>
      <c r="J13" s="11"/>
      <c r="K13" s="11">
        <v>79620000</v>
      </c>
      <c r="L13" s="5"/>
    </row>
    <row r="14" spans="1:13">
      <c r="A14" s="14">
        <v>2</v>
      </c>
      <c r="B14" s="15" t="s">
        <v>90</v>
      </c>
      <c r="C14" s="14" t="s">
        <v>28</v>
      </c>
      <c r="D14" s="14">
        <v>7832947</v>
      </c>
      <c r="E14" s="16">
        <v>300000000</v>
      </c>
      <c r="F14" s="16">
        <v>282115000</v>
      </c>
      <c r="G14" s="11">
        <v>17884999.999999993</v>
      </c>
      <c r="H14" s="10"/>
      <c r="I14" s="11"/>
      <c r="J14" s="11"/>
      <c r="K14" s="11">
        <v>17884999.999999993</v>
      </c>
      <c r="L14" s="5"/>
    </row>
    <row r="15" spans="1:13" ht="31.5">
      <c r="A15" s="14">
        <v>3</v>
      </c>
      <c r="B15" s="15" t="s">
        <v>91</v>
      </c>
      <c r="C15" s="14" t="s">
        <v>28</v>
      </c>
      <c r="D15" s="14">
        <v>7955554</v>
      </c>
      <c r="E15" s="16">
        <v>505377000</v>
      </c>
      <c r="F15" s="16">
        <v>458640000</v>
      </c>
      <c r="G15" s="11">
        <v>46737000.000000022</v>
      </c>
      <c r="H15" s="10"/>
      <c r="I15" s="11">
        <f>G15</f>
        <v>46737000.000000022</v>
      </c>
      <c r="J15" s="11"/>
      <c r="K15" s="11"/>
      <c r="L15" s="5"/>
      <c r="M15" s="111"/>
    </row>
    <row r="16" spans="1:13" ht="31.5">
      <c r="A16" s="14">
        <v>4</v>
      </c>
      <c r="B16" s="15" t="s">
        <v>92</v>
      </c>
      <c r="C16" s="14" t="s">
        <v>31</v>
      </c>
      <c r="D16" s="14">
        <v>7956944</v>
      </c>
      <c r="E16" s="16">
        <v>310000000</v>
      </c>
      <c r="F16" s="16">
        <v>301012000</v>
      </c>
      <c r="G16" s="11">
        <v>8988000</v>
      </c>
      <c r="H16" s="10"/>
      <c r="I16" s="11">
        <v>8988000</v>
      </c>
      <c r="J16" s="11"/>
      <c r="K16" s="11"/>
      <c r="L16" s="5"/>
    </row>
    <row r="17" spans="1:12">
      <c r="A17" s="14">
        <v>5</v>
      </c>
      <c r="B17" s="15" t="s">
        <v>93</v>
      </c>
      <c r="C17" s="14" t="s">
        <v>31</v>
      </c>
      <c r="D17" s="14">
        <v>7956721</v>
      </c>
      <c r="E17" s="16">
        <v>500000000</v>
      </c>
      <c r="F17" s="16">
        <v>467143000</v>
      </c>
      <c r="G17" s="11">
        <v>13372000</v>
      </c>
      <c r="H17" s="10"/>
      <c r="I17" s="11">
        <v>13372000</v>
      </c>
      <c r="J17" s="11"/>
      <c r="K17" s="11"/>
      <c r="L17" s="5"/>
    </row>
    <row r="18" spans="1:12">
      <c r="A18" s="14">
        <v>6</v>
      </c>
      <c r="B18" s="15" t="s">
        <v>195</v>
      </c>
      <c r="C18" s="14" t="s">
        <v>32</v>
      </c>
      <c r="D18" s="14">
        <v>7950723</v>
      </c>
      <c r="E18" s="16">
        <v>500000000</v>
      </c>
      <c r="F18" s="16">
        <v>474425000</v>
      </c>
      <c r="G18" s="11">
        <v>13552000</v>
      </c>
      <c r="H18" s="10"/>
      <c r="I18" s="11">
        <v>13552000</v>
      </c>
      <c r="J18" s="11"/>
      <c r="K18" s="11"/>
      <c r="L18" s="5"/>
    </row>
    <row r="19" spans="1:12">
      <c r="A19" s="14">
        <v>7</v>
      </c>
      <c r="B19" s="15" t="s">
        <v>94</v>
      </c>
      <c r="C19" s="14" t="s">
        <v>32</v>
      </c>
      <c r="D19" s="14" t="s">
        <v>33</v>
      </c>
      <c r="E19" s="16">
        <v>500000000</v>
      </c>
      <c r="F19" s="16">
        <v>478591000</v>
      </c>
      <c r="G19" s="11">
        <v>12325000</v>
      </c>
      <c r="H19" s="10"/>
      <c r="I19" s="11">
        <v>12325000</v>
      </c>
      <c r="J19" s="11"/>
      <c r="K19" s="11"/>
      <c r="L19" s="5"/>
    </row>
    <row r="20" spans="1:12">
      <c r="A20" s="14">
        <v>8</v>
      </c>
      <c r="B20" s="15" t="s">
        <v>95</v>
      </c>
      <c r="C20" s="14" t="s">
        <v>32</v>
      </c>
      <c r="D20" s="14" t="s">
        <v>34</v>
      </c>
      <c r="E20" s="16">
        <v>600000000</v>
      </c>
      <c r="F20" s="16">
        <v>564401000</v>
      </c>
      <c r="G20" s="11">
        <v>16669000</v>
      </c>
      <c r="H20" s="10"/>
      <c r="I20" s="11">
        <v>16669000</v>
      </c>
      <c r="J20" s="11"/>
      <c r="K20" s="11"/>
      <c r="L20" s="5"/>
    </row>
    <row r="21" spans="1:12" ht="31.5">
      <c r="A21" s="14">
        <v>9</v>
      </c>
      <c r="B21" s="15" t="s">
        <v>96</v>
      </c>
      <c r="C21" s="14" t="s">
        <v>28</v>
      </c>
      <c r="D21" s="14">
        <v>7975235</v>
      </c>
      <c r="E21" s="16">
        <v>500000000</v>
      </c>
      <c r="F21" s="16">
        <v>462703000</v>
      </c>
      <c r="G21" s="11">
        <v>12155000</v>
      </c>
      <c r="H21" s="10"/>
      <c r="I21" s="11">
        <v>12155000</v>
      </c>
      <c r="J21" s="11"/>
      <c r="K21" s="11"/>
      <c r="L21" s="5"/>
    </row>
    <row r="22" spans="1:12">
      <c r="A22" s="14">
        <v>10</v>
      </c>
      <c r="B22" s="15" t="s">
        <v>97</v>
      </c>
      <c r="C22" s="14" t="s">
        <v>32</v>
      </c>
      <c r="D22" s="14">
        <v>7950720</v>
      </c>
      <c r="E22" s="16">
        <v>500000000</v>
      </c>
      <c r="F22" s="16">
        <v>479670000</v>
      </c>
      <c r="G22" s="11">
        <v>11172000</v>
      </c>
      <c r="H22" s="10"/>
      <c r="I22" s="11">
        <v>11172000</v>
      </c>
      <c r="J22" s="11"/>
      <c r="K22" s="11"/>
      <c r="L22" s="5"/>
    </row>
    <row r="23" spans="1:12">
      <c r="A23" s="14">
        <v>11</v>
      </c>
      <c r="B23" s="15" t="s">
        <v>98</v>
      </c>
      <c r="C23" s="14" t="s">
        <v>32</v>
      </c>
      <c r="D23" s="14">
        <v>7957865</v>
      </c>
      <c r="E23" s="16">
        <v>500000000</v>
      </c>
      <c r="F23" s="16">
        <v>480546000</v>
      </c>
      <c r="G23" s="11">
        <v>12566000</v>
      </c>
      <c r="H23" s="10"/>
      <c r="I23" s="11">
        <v>12566000</v>
      </c>
      <c r="J23" s="11"/>
      <c r="K23" s="11"/>
      <c r="L23" s="5"/>
    </row>
    <row r="24" spans="1:12">
      <c r="A24" s="14">
        <v>12</v>
      </c>
      <c r="B24" s="15" t="s">
        <v>99</v>
      </c>
      <c r="C24" s="14" t="s">
        <v>32</v>
      </c>
      <c r="D24" s="14">
        <v>7950721</v>
      </c>
      <c r="E24" s="16">
        <v>694722000</v>
      </c>
      <c r="F24" s="16">
        <v>662558000</v>
      </c>
      <c r="G24" s="11">
        <v>18990000</v>
      </c>
      <c r="H24" s="10"/>
      <c r="I24" s="11">
        <v>18990000</v>
      </c>
      <c r="J24" s="11"/>
      <c r="K24" s="11"/>
      <c r="L24" s="5"/>
    </row>
    <row r="25" spans="1:12" ht="31.5">
      <c r="A25" s="14">
        <v>13</v>
      </c>
      <c r="B25" s="15" t="s">
        <v>100</v>
      </c>
      <c r="C25" s="14" t="s">
        <v>28</v>
      </c>
      <c r="D25" s="14">
        <v>7948374</v>
      </c>
      <c r="E25" s="16">
        <v>800000000</v>
      </c>
      <c r="F25" s="16">
        <v>766043000</v>
      </c>
      <c r="G25" s="11">
        <v>19080000</v>
      </c>
      <c r="H25" s="10"/>
      <c r="I25" s="11">
        <v>19080000</v>
      </c>
      <c r="J25" s="11"/>
      <c r="K25" s="11"/>
      <c r="L25" s="5"/>
    </row>
    <row r="26" spans="1:12" ht="31.5">
      <c r="A26" s="14">
        <v>14</v>
      </c>
      <c r="B26" s="15" t="s">
        <v>101</v>
      </c>
      <c r="C26" s="14" t="s">
        <v>32</v>
      </c>
      <c r="D26" s="14">
        <v>7948467</v>
      </c>
      <c r="E26" s="16">
        <v>1160148000</v>
      </c>
      <c r="F26" s="16">
        <v>1113781000</v>
      </c>
      <c r="G26" s="11">
        <v>27796000</v>
      </c>
      <c r="H26" s="10"/>
      <c r="I26" s="11">
        <v>27796000</v>
      </c>
      <c r="J26" s="11"/>
      <c r="K26" s="11"/>
      <c r="L26" s="5"/>
    </row>
    <row r="27" spans="1:12">
      <c r="A27" s="14">
        <v>15</v>
      </c>
      <c r="B27" s="15" t="s">
        <v>102</v>
      </c>
      <c r="C27" s="14" t="s">
        <v>28</v>
      </c>
      <c r="D27" s="14" t="s">
        <v>35</v>
      </c>
      <c r="E27" s="16">
        <v>700000000</v>
      </c>
      <c r="F27" s="16">
        <v>666755000</v>
      </c>
      <c r="G27" s="11">
        <v>19934000</v>
      </c>
      <c r="H27" s="10"/>
      <c r="I27" s="11">
        <v>19934000</v>
      </c>
      <c r="J27" s="11"/>
      <c r="K27" s="11"/>
      <c r="L27" s="5"/>
    </row>
    <row r="28" spans="1:12">
      <c r="A28" s="14">
        <v>16</v>
      </c>
      <c r="B28" s="15" t="s">
        <v>103</v>
      </c>
      <c r="C28" s="14" t="s">
        <v>28</v>
      </c>
      <c r="D28" s="14" t="s">
        <v>36</v>
      </c>
      <c r="E28" s="16">
        <v>700000000</v>
      </c>
      <c r="F28" s="16">
        <v>670445000</v>
      </c>
      <c r="G28" s="11">
        <v>17246000</v>
      </c>
      <c r="H28" s="10"/>
      <c r="I28" s="11">
        <v>17246000</v>
      </c>
      <c r="J28" s="11"/>
      <c r="K28" s="11"/>
      <c r="L28" s="5"/>
    </row>
    <row r="29" spans="1:12" ht="31.5">
      <c r="A29" s="14">
        <v>17</v>
      </c>
      <c r="B29" s="15" t="s">
        <v>104</v>
      </c>
      <c r="C29" s="14" t="s">
        <v>28</v>
      </c>
      <c r="D29" s="14" t="s">
        <v>37</v>
      </c>
      <c r="E29" s="16">
        <v>350000000</v>
      </c>
      <c r="F29" s="16">
        <v>340988000</v>
      </c>
      <c r="G29" s="11">
        <v>7829000</v>
      </c>
      <c r="H29" s="10"/>
      <c r="I29" s="11">
        <v>7829000</v>
      </c>
      <c r="J29" s="11"/>
      <c r="K29" s="11"/>
      <c r="L29" s="5"/>
    </row>
    <row r="30" spans="1:12" ht="31.5">
      <c r="A30" s="14">
        <v>18</v>
      </c>
      <c r="B30" s="15" t="s">
        <v>105</v>
      </c>
      <c r="C30" s="14" t="s">
        <v>28</v>
      </c>
      <c r="D30" s="14" t="s">
        <v>38</v>
      </c>
      <c r="E30" s="16">
        <v>600000000</v>
      </c>
      <c r="F30" s="16">
        <v>584104000</v>
      </c>
      <c r="G30" s="11">
        <v>3420000</v>
      </c>
      <c r="H30" s="10"/>
      <c r="I30" s="11">
        <v>3420000</v>
      </c>
      <c r="J30" s="11"/>
      <c r="K30" s="11"/>
      <c r="L30" s="5"/>
    </row>
    <row r="31" spans="1:12" ht="31.5">
      <c r="A31" s="14">
        <v>19</v>
      </c>
      <c r="B31" s="15" t="s">
        <v>106</v>
      </c>
      <c r="C31" s="14" t="s">
        <v>28</v>
      </c>
      <c r="D31" s="14" t="s">
        <v>39</v>
      </c>
      <c r="E31" s="16">
        <v>400000000</v>
      </c>
      <c r="F31" s="16">
        <v>385129000</v>
      </c>
      <c r="G31" s="11">
        <v>2280000</v>
      </c>
      <c r="H31" s="10"/>
      <c r="I31" s="11">
        <v>2280000</v>
      </c>
      <c r="J31" s="11"/>
      <c r="K31" s="11"/>
      <c r="L31" s="5"/>
    </row>
    <row r="32" spans="1:12">
      <c r="A32" s="14">
        <v>20</v>
      </c>
      <c r="B32" s="15" t="s">
        <v>107</v>
      </c>
      <c r="C32" s="14" t="s">
        <v>28</v>
      </c>
      <c r="D32" s="14">
        <v>7965014</v>
      </c>
      <c r="E32" s="16">
        <v>600000000</v>
      </c>
      <c r="F32" s="16">
        <v>583668000</v>
      </c>
      <c r="G32" s="11">
        <v>2589000</v>
      </c>
      <c r="H32" s="10"/>
      <c r="I32" s="11">
        <v>2589000</v>
      </c>
      <c r="J32" s="11"/>
      <c r="K32" s="11"/>
      <c r="L32" s="5"/>
    </row>
    <row r="33" spans="1:12">
      <c r="A33" s="14">
        <v>21</v>
      </c>
      <c r="B33" s="15" t="s">
        <v>108</v>
      </c>
      <c r="C33" s="14" t="s">
        <v>40</v>
      </c>
      <c r="D33" s="14" t="s">
        <v>41</v>
      </c>
      <c r="E33" s="16">
        <v>500000000</v>
      </c>
      <c r="F33" s="16">
        <v>487578000</v>
      </c>
      <c r="G33" s="11">
        <v>2850000</v>
      </c>
      <c r="H33" s="10"/>
      <c r="I33" s="11">
        <v>2850000</v>
      </c>
      <c r="J33" s="11"/>
      <c r="K33" s="11"/>
      <c r="L33" s="5"/>
    </row>
    <row r="34" spans="1:12">
      <c r="A34" s="14">
        <v>22</v>
      </c>
      <c r="B34" s="15" t="s">
        <v>109</v>
      </c>
      <c r="C34" s="14" t="s">
        <v>40</v>
      </c>
      <c r="D34" s="14" t="s">
        <v>42</v>
      </c>
      <c r="E34" s="16">
        <v>150000000</v>
      </c>
      <c r="F34" s="16">
        <v>144808000</v>
      </c>
      <c r="G34" s="11">
        <v>855000</v>
      </c>
      <c r="H34" s="10"/>
      <c r="I34" s="11">
        <v>855000</v>
      </c>
      <c r="J34" s="11"/>
      <c r="K34" s="11"/>
      <c r="L34" s="5"/>
    </row>
    <row r="35" spans="1:12" ht="31.5">
      <c r="A35" s="14">
        <v>23</v>
      </c>
      <c r="B35" s="15" t="s">
        <v>110</v>
      </c>
      <c r="C35" s="14" t="s">
        <v>43</v>
      </c>
      <c r="D35" s="14" t="s">
        <v>44</v>
      </c>
      <c r="E35" s="16">
        <v>998195000</v>
      </c>
      <c r="F35" s="16">
        <v>973552000</v>
      </c>
      <c r="G35" s="11">
        <v>5700000</v>
      </c>
      <c r="H35" s="10"/>
      <c r="I35" s="11">
        <v>5700000</v>
      </c>
      <c r="J35" s="11"/>
      <c r="K35" s="11"/>
      <c r="L35" s="5"/>
    </row>
    <row r="36" spans="1:12">
      <c r="A36" s="14">
        <v>24</v>
      </c>
      <c r="B36" s="15" t="s">
        <v>111</v>
      </c>
      <c r="C36" s="14" t="s">
        <v>43</v>
      </c>
      <c r="D36" s="14" t="s">
        <v>45</v>
      </c>
      <c r="E36" s="16">
        <v>1490002000</v>
      </c>
      <c r="F36" s="16">
        <v>1458007000</v>
      </c>
      <c r="G36" s="11">
        <v>8550000</v>
      </c>
      <c r="H36" s="10"/>
      <c r="I36" s="11">
        <v>8550000</v>
      </c>
      <c r="J36" s="11"/>
      <c r="K36" s="11"/>
      <c r="L36" s="5"/>
    </row>
    <row r="37" spans="1:12">
      <c r="A37" s="14">
        <v>25</v>
      </c>
      <c r="B37" s="15" t="s">
        <v>112</v>
      </c>
      <c r="C37" s="14" t="s">
        <v>46</v>
      </c>
      <c r="D37" s="14">
        <v>7953621</v>
      </c>
      <c r="E37" s="16">
        <v>1490715000</v>
      </c>
      <c r="F37" s="16">
        <v>1132333000</v>
      </c>
      <c r="G37" s="11">
        <v>358382000</v>
      </c>
      <c r="H37" s="10"/>
      <c r="I37" s="11">
        <v>358382000</v>
      </c>
      <c r="J37" s="11"/>
      <c r="K37" s="11"/>
      <c r="L37" s="5"/>
    </row>
    <row r="38" spans="1:12" ht="31.5">
      <c r="A38" s="14">
        <v>26</v>
      </c>
      <c r="B38" s="15" t="s">
        <v>113</v>
      </c>
      <c r="C38" s="14" t="s">
        <v>46</v>
      </c>
      <c r="D38" s="14">
        <v>7950708</v>
      </c>
      <c r="E38" s="16">
        <v>988024000</v>
      </c>
      <c r="F38" s="16">
        <v>963429000</v>
      </c>
      <c r="G38" s="11">
        <v>5700000</v>
      </c>
      <c r="H38" s="10"/>
      <c r="I38" s="11">
        <v>5700000</v>
      </c>
      <c r="J38" s="11"/>
      <c r="K38" s="11"/>
      <c r="L38" s="5"/>
    </row>
    <row r="39" spans="1:12">
      <c r="A39" s="14">
        <v>27</v>
      </c>
      <c r="B39" s="15" t="s">
        <v>114</v>
      </c>
      <c r="C39" s="14" t="s">
        <v>46</v>
      </c>
      <c r="D39" s="14">
        <v>7953620</v>
      </c>
      <c r="E39" s="16">
        <v>698195000</v>
      </c>
      <c r="F39" s="16">
        <v>676361000</v>
      </c>
      <c r="G39" s="11">
        <v>3990000</v>
      </c>
      <c r="H39" s="10"/>
      <c r="I39" s="11">
        <v>3990000</v>
      </c>
      <c r="J39" s="11"/>
      <c r="K39" s="11"/>
      <c r="L39" s="5"/>
    </row>
    <row r="40" spans="1:12">
      <c r="A40" s="14">
        <v>28</v>
      </c>
      <c r="B40" s="15" t="s">
        <v>115</v>
      </c>
      <c r="C40" s="14" t="s">
        <v>47</v>
      </c>
      <c r="D40" s="14">
        <v>7958284</v>
      </c>
      <c r="E40" s="16">
        <v>700000000</v>
      </c>
      <c r="F40" s="16">
        <v>682651000</v>
      </c>
      <c r="G40" s="11">
        <v>3990000</v>
      </c>
      <c r="H40" s="10"/>
      <c r="I40" s="11">
        <v>3990000</v>
      </c>
      <c r="J40" s="11"/>
      <c r="K40" s="11"/>
      <c r="L40" s="5"/>
    </row>
    <row r="41" spans="1:12">
      <c r="A41" s="14">
        <v>29</v>
      </c>
      <c r="B41" s="15" t="s">
        <v>116</v>
      </c>
      <c r="C41" s="14" t="s">
        <v>48</v>
      </c>
      <c r="D41" s="14">
        <v>7946798</v>
      </c>
      <c r="E41" s="16">
        <v>1100000000</v>
      </c>
      <c r="F41" s="16">
        <v>1089612000</v>
      </c>
      <c r="G41" s="11">
        <v>8013000</v>
      </c>
      <c r="H41" s="10"/>
      <c r="I41" s="11">
        <v>8013000</v>
      </c>
      <c r="J41" s="11"/>
      <c r="K41" s="11"/>
      <c r="L41" s="5"/>
    </row>
    <row r="42" spans="1:12">
      <c r="A42" s="14">
        <v>30</v>
      </c>
      <c r="B42" s="15" t="s">
        <v>117</v>
      </c>
      <c r="C42" s="14" t="s">
        <v>48</v>
      </c>
      <c r="D42" s="14">
        <v>7946799</v>
      </c>
      <c r="E42" s="16">
        <v>1100000000</v>
      </c>
      <c r="F42" s="16">
        <v>1087455000</v>
      </c>
      <c r="G42" s="11">
        <v>6262000</v>
      </c>
      <c r="H42" s="10"/>
      <c r="I42" s="11">
        <v>6262000</v>
      </c>
      <c r="J42" s="11"/>
      <c r="K42" s="11"/>
      <c r="L42" s="5"/>
    </row>
    <row r="43" spans="1:12">
      <c r="A43" s="14">
        <v>31</v>
      </c>
      <c r="B43" s="15" t="s">
        <v>118</v>
      </c>
      <c r="C43" s="14" t="s">
        <v>48</v>
      </c>
      <c r="D43" s="14" t="s">
        <v>49</v>
      </c>
      <c r="E43" s="16">
        <v>500000000</v>
      </c>
      <c r="F43" s="16">
        <v>496588818</v>
      </c>
      <c r="G43" s="11">
        <v>2825000</v>
      </c>
      <c r="H43" s="10"/>
      <c r="I43" s="11">
        <v>2825000</v>
      </c>
      <c r="J43" s="11"/>
      <c r="K43" s="11"/>
      <c r="L43" s="5"/>
    </row>
    <row r="44" spans="1:12" ht="47.25">
      <c r="A44" s="14">
        <v>32</v>
      </c>
      <c r="B44" s="15" t="s">
        <v>119</v>
      </c>
      <c r="C44" s="14" t="s">
        <v>50</v>
      </c>
      <c r="D44" s="14" t="s">
        <v>51</v>
      </c>
      <c r="E44" s="16">
        <v>221908000</v>
      </c>
      <c r="F44" s="16">
        <v>134145000</v>
      </c>
      <c r="G44" s="11">
        <v>87762999.99999997</v>
      </c>
      <c r="H44" s="10"/>
      <c r="I44" s="11"/>
      <c r="J44" s="11"/>
      <c r="K44" s="11">
        <v>87762999.99999997</v>
      </c>
      <c r="L44" s="5"/>
    </row>
    <row r="45" spans="1:12" ht="47.25">
      <c r="A45" s="14">
        <v>33</v>
      </c>
      <c r="B45" s="15" t="s">
        <v>120</v>
      </c>
      <c r="C45" s="14" t="s">
        <v>52</v>
      </c>
      <c r="D45" s="14" t="s">
        <v>53</v>
      </c>
      <c r="E45" s="16">
        <v>282218000</v>
      </c>
      <c r="F45" s="16">
        <v>7846000</v>
      </c>
      <c r="G45" s="11">
        <v>274372000</v>
      </c>
      <c r="H45" s="10"/>
      <c r="I45" s="11"/>
      <c r="J45" s="11"/>
      <c r="K45" s="11">
        <v>274372000</v>
      </c>
      <c r="L45" s="5"/>
    </row>
    <row r="46" spans="1:12">
      <c r="A46" s="14">
        <v>34</v>
      </c>
      <c r="B46" s="15" t="s">
        <v>121</v>
      </c>
      <c r="C46" s="14" t="s">
        <v>28</v>
      </c>
      <c r="D46" s="14" t="s">
        <v>54</v>
      </c>
      <c r="E46" s="16">
        <v>420000000</v>
      </c>
      <c r="F46" s="16">
        <v>399743000</v>
      </c>
      <c r="G46" s="11">
        <v>2394000</v>
      </c>
      <c r="H46" s="10"/>
      <c r="I46" s="11">
        <v>2394000</v>
      </c>
      <c r="J46" s="11"/>
      <c r="K46" s="11"/>
      <c r="L46" s="5"/>
    </row>
  </sheetData>
  <mergeCells count="7">
    <mergeCell ref="A1:G1"/>
    <mergeCell ref="H7:K7"/>
    <mergeCell ref="A6:K6"/>
    <mergeCell ref="A2:K2"/>
    <mergeCell ref="A3:K3"/>
    <mergeCell ref="A4:K4"/>
    <mergeCell ref="A5:K5"/>
  </mergeCells>
  <pageMargins left="0.7" right="0.25" top="0.8" bottom="0.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opLeftCell="A4" zoomScale="70" zoomScaleNormal="70" workbookViewId="0">
      <selection activeCell="O15" sqref="O15"/>
    </sheetView>
  </sheetViews>
  <sheetFormatPr defaultColWidth="9" defaultRowHeight="15.75"/>
  <cols>
    <col min="1" max="1" width="3.625" style="2" customWidth="1"/>
    <col min="2" max="2" width="55.625" style="1" customWidth="1"/>
    <col min="3" max="3" width="17.25" style="2" hidden="1" customWidth="1"/>
    <col min="4" max="4" width="9.125" style="2" hidden="1" customWidth="1"/>
    <col min="5" max="6" width="14.625" style="1" hidden="1" customWidth="1"/>
    <col min="7" max="7" width="25.625" style="5" customWidth="1"/>
    <col min="8" max="10" width="14.625" style="3" hidden="1" customWidth="1"/>
    <col min="11" max="16384" width="9" style="3"/>
  </cols>
  <sheetData>
    <row r="1" spans="1:11" ht="17.45" customHeight="1">
      <c r="A1" s="102" t="s">
        <v>11</v>
      </c>
      <c r="B1" s="102"/>
      <c r="C1" s="102"/>
      <c r="D1" s="102"/>
      <c r="E1" s="102"/>
      <c r="F1" s="102"/>
      <c r="G1" s="102"/>
      <c r="H1" s="86"/>
      <c r="I1" s="86"/>
      <c r="J1" s="86"/>
      <c r="K1" s="86"/>
    </row>
    <row r="2" spans="1:11" ht="15.75" customHeight="1">
      <c r="A2" s="104" t="s">
        <v>264</v>
      </c>
      <c r="B2" s="104"/>
      <c r="C2" s="104"/>
      <c r="D2" s="104"/>
      <c r="E2" s="104"/>
      <c r="F2" s="104"/>
      <c r="G2" s="104"/>
      <c r="H2" s="104"/>
      <c r="I2" s="104"/>
      <c r="J2" s="104"/>
    </row>
    <row r="3" spans="1:11" ht="35.1" customHeight="1">
      <c r="A3" s="104" t="s">
        <v>228</v>
      </c>
      <c r="B3" s="104"/>
      <c r="C3" s="104"/>
      <c r="D3" s="104"/>
      <c r="E3" s="104"/>
      <c r="F3" s="104"/>
      <c r="G3" s="104"/>
      <c r="H3" s="104"/>
      <c r="I3" s="104"/>
      <c r="J3" s="104"/>
    </row>
    <row r="4" spans="1:11" ht="15.75" customHeight="1">
      <c r="A4" s="104" t="s">
        <v>126</v>
      </c>
      <c r="B4" s="104"/>
      <c r="C4" s="104"/>
      <c r="D4" s="104"/>
      <c r="E4" s="104"/>
      <c r="F4" s="104"/>
      <c r="G4" s="104"/>
      <c r="H4" s="104"/>
      <c r="I4" s="104"/>
      <c r="J4" s="104"/>
    </row>
    <row r="5" spans="1:11" ht="15.75" customHeight="1">
      <c r="A5" s="105" t="str">
        <f>'TH huyen'!A4</f>
        <v>(Kèm theo Nghị quyết số       /NQ-HĐND ngày 10 tháng 5 năm 2024 của Hội đồng nhân dân tỉnh)</v>
      </c>
      <c r="B5" s="105"/>
      <c r="C5" s="105"/>
      <c r="D5" s="105"/>
      <c r="E5" s="105"/>
      <c r="F5" s="105"/>
      <c r="G5" s="105"/>
      <c r="H5" s="105"/>
      <c r="I5" s="105"/>
      <c r="J5" s="105"/>
    </row>
    <row r="6" spans="1:11" ht="15.75" customHeight="1">
      <c r="A6" s="103" t="s">
        <v>5</v>
      </c>
      <c r="B6" s="103"/>
      <c r="C6" s="103"/>
      <c r="D6" s="103"/>
      <c r="E6" s="103"/>
      <c r="F6" s="103"/>
      <c r="G6" s="103"/>
      <c r="H6" s="103"/>
      <c r="I6" s="103"/>
      <c r="J6" s="103"/>
    </row>
    <row r="7" spans="1:11" s="4" customFormat="1" ht="53.45" customHeight="1">
      <c r="A7" s="17" t="s">
        <v>0</v>
      </c>
      <c r="B7" s="17" t="s">
        <v>1</v>
      </c>
      <c r="C7" s="17" t="s">
        <v>2</v>
      </c>
      <c r="D7" s="17" t="s">
        <v>3</v>
      </c>
      <c r="E7" s="17" t="s">
        <v>87</v>
      </c>
      <c r="F7" s="17" t="s">
        <v>88</v>
      </c>
      <c r="G7" s="17" t="s">
        <v>227</v>
      </c>
      <c r="H7" s="108" t="s">
        <v>17</v>
      </c>
      <c r="I7" s="108"/>
      <c r="J7" s="108"/>
    </row>
    <row r="8" spans="1:11">
      <c r="A8" s="7"/>
      <c r="B8" s="8" t="s">
        <v>196</v>
      </c>
      <c r="C8" s="8"/>
      <c r="D8" s="8"/>
      <c r="E8" s="9">
        <f>SUM(E9:E17)</f>
        <v>2329962000</v>
      </c>
      <c r="F8" s="9">
        <f t="shared" ref="F8:J8" si="0">SUM(F9:F17)</f>
        <v>1471834000</v>
      </c>
      <c r="G8" s="9">
        <f t="shared" si="0"/>
        <v>855313000</v>
      </c>
      <c r="H8" s="9">
        <f t="shared" si="0"/>
        <v>0</v>
      </c>
      <c r="I8" s="9">
        <f t="shared" si="0"/>
        <v>455313000</v>
      </c>
      <c r="J8" s="9">
        <f t="shared" si="0"/>
        <v>400000000</v>
      </c>
    </row>
    <row r="9" spans="1:11" ht="31.5">
      <c r="A9" s="14">
        <v>1</v>
      </c>
      <c r="B9" s="15" t="s">
        <v>127</v>
      </c>
      <c r="C9" s="15"/>
      <c r="D9" s="14">
        <v>7940827</v>
      </c>
      <c r="E9" s="19">
        <v>250000000</v>
      </c>
      <c r="F9" s="19">
        <v>245079000</v>
      </c>
      <c r="G9" s="19">
        <v>4920999.9999999925</v>
      </c>
      <c r="H9" s="19"/>
      <c r="I9" s="19">
        <f t="shared" ref="I9:I16" si="1">G9</f>
        <v>4920999.9999999925</v>
      </c>
      <c r="J9" s="12"/>
    </row>
    <row r="10" spans="1:11" ht="31.5">
      <c r="A10" s="14">
        <v>2</v>
      </c>
      <c r="B10" s="15" t="s">
        <v>128</v>
      </c>
      <c r="C10" s="15"/>
      <c r="D10" s="14">
        <v>7954996</v>
      </c>
      <c r="E10" s="19">
        <v>200260000</v>
      </c>
      <c r="F10" s="19">
        <v>181817000</v>
      </c>
      <c r="G10" s="19">
        <v>18442999.999999985</v>
      </c>
      <c r="H10" s="19"/>
      <c r="I10" s="19">
        <f t="shared" si="1"/>
        <v>18442999.999999985</v>
      </c>
      <c r="J10" s="12"/>
    </row>
    <row r="11" spans="1:11" ht="31.5">
      <c r="A11" s="14">
        <v>3</v>
      </c>
      <c r="B11" s="15" t="s">
        <v>129</v>
      </c>
      <c r="C11" s="15"/>
      <c r="D11" s="14">
        <v>7875659</v>
      </c>
      <c r="E11" s="19">
        <v>100000000</v>
      </c>
      <c r="F11" s="19">
        <v>41626000</v>
      </c>
      <c r="G11" s="19">
        <v>58374000</v>
      </c>
      <c r="H11" s="19"/>
      <c r="I11" s="19">
        <f t="shared" si="1"/>
        <v>58374000</v>
      </c>
      <c r="J11" s="12"/>
    </row>
    <row r="12" spans="1:11" ht="31.5">
      <c r="A12" s="14">
        <v>4</v>
      </c>
      <c r="B12" s="15" t="s">
        <v>130</v>
      </c>
      <c r="C12" s="14" t="s">
        <v>18</v>
      </c>
      <c r="D12" s="14">
        <v>7949784</v>
      </c>
      <c r="E12" s="16">
        <v>106517000</v>
      </c>
      <c r="F12" s="16">
        <v>92468000</v>
      </c>
      <c r="G12" s="19">
        <v>14048999.999999993</v>
      </c>
      <c r="H12" s="20"/>
      <c r="I12" s="21">
        <f t="shared" si="1"/>
        <v>14048999.999999993</v>
      </c>
      <c r="J12" s="12"/>
    </row>
    <row r="13" spans="1:11" ht="31.5">
      <c r="A13" s="14">
        <v>5</v>
      </c>
      <c r="B13" s="15" t="s">
        <v>131</v>
      </c>
      <c r="C13" s="13"/>
      <c r="D13" s="60" t="s">
        <v>19</v>
      </c>
      <c r="E13" s="16">
        <v>10236000</v>
      </c>
      <c r="F13" s="16">
        <v>0</v>
      </c>
      <c r="G13" s="19">
        <v>10236000</v>
      </c>
      <c r="H13" s="16"/>
      <c r="I13" s="16">
        <f t="shared" si="1"/>
        <v>10236000</v>
      </c>
      <c r="J13" s="12"/>
    </row>
    <row r="14" spans="1:11">
      <c r="A14" s="14">
        <v>6</v>
      </c>
      <c r="B14" s="15" t="s">
        <v>132</v>
      </c>
      <c r="C14" s="13"/>
      <c r="D14" s="60" t="s">
        <v>20</v>
      </c>
      <c r="E14" s="16">
        <v>800000000</v>
      </c>
      <c r="F14" s="16">
        <v>462182000</v>
      </c>
      <c r="G14" s="19">
        <v>337818000</v>
      </c>
      <c r="H14" s="16"/>
      <c r="I14" s="16">
        <f t="shared" si="1"/>
        <v>337818000</v>
      </c>
      <c r="J14" s="12"/>
    </row>
    <row r="15" spans="1:11" ht="31.5">
      <c r="A15" s="14">
        <v>7</v>
      </c>
      <c r="B15" s="15" t="s">
        <v>133</v>
      </c>
      <c r="C15" s="13"/>
      <c r="D15" s="60" t="s">
        <v>21</v>
      </c>
      <c r="E15" s="16">
        <v>253949000</v>
      </c>
      <c r="F15" s="16">
        <v>244062000</v>
      </c>
      <c r="G15" s="19">
        <v>7072000</v>
      </c>
      <c r="H15" s="16"/>
      <c r="I15" s="16">
        <f t="shared" si="1"/>
        <v>7072000</v>
      </c>
      <c r="J15" s="12"/>
    </row>
    <row r="16" spans="1:11">
      <c r="A16" s="14">
        <v>8</v>
      </c>
      <c r="B16" s="15" t="s">
        <v>134</v>
      </c>
      <c r="C16" s="13"/>
      <c r="D16" s="60" t="s">
        <v>22</v>
      </c>
      <c r="E16" s="16">
        <v>209000000</v>
      </c>
      <c r="F16" s="16">
        <v>204600000</v>
      </c>
      <c r="G16" s="19">
        <v>4400000.0000000056</v>
      </c>
      <c r="H16" s="16"/>
      <c r="I16" s="16">
        <f t="shared" si="1"/>
        <v>4400000.0000000056</v>
      </c>
      <c r="J16" s="12"/>
    </row>
    <row r="17" spans="1:10" ht="47.25">
      <c r="A17" s="14">
        <v>9</v>
      </c>
      <c r="B17" s="22" t="s">
        <v>135</v>
      </c>
      <c r="C17" s="13"/>
      <c r="D17" s="60" t="s">
        <v>23</v>
      </c>
      <c r="E17" s="16">
        <v>400000000</v>
      </c>
      <c r="F17" s="16">
        <v>0</v>
      </c>
      <c r="G17" s="19">
        <v>400000000</v>
      </c>
      <c r="H17" s="16"/>
      <c r="I17" s="16"/>
      <c r="J17" s="12">
        <f>G17</f>
        <v>400000000</v>
      </c>
    </row>
  </sheetData>
  <mergeCells count="7">
    <mergeCell ref="A1:G1"/>
    <mergeCell ref="A6:J6"/>
    <mergeCell ref="H7:J7"/>
    <mergeCell ref="A3:J3"/>
    <mergeCell ref="A2:J2"/>
    <mergeCell ref="A4:J4"/>
    <mergeCell ref="A5:J5"/>
  </mergeCells>
  <pageMargins left="0.7" right="0.25" top="0.8" bottom="0.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70" zoomScaleNormal="70" workbookViewId="0">
      <selection activeCell="N7" sqref="N7"/>
    </sheetView>
  </sheetViews>
  <sheetFormatPr defaultColWidth="9" defaultRowHeight="15.75"/>
  <cols>
    <col min="1" max="1" width="4.375" style="2" customWidth="1"/>
    <col min="2" max="2" width="55.625" style="1" customWidth="1"/>
    <col min="3" max="3" width="17.25" style="2" hidden="1" customWidth="1"/>
    <col min="4" max="4" width="11" style="2" hidden="1" customWidth="1"/>
    <col min="5" max="5" width="16.5" style="1" hidden="1" customWidth="1"/>
    <col min="6" max="6" width="15.625" style="1" hidden="1" customWidth="1"/>
    <col min="7" max="7" width="25.625" style="5" customWidth="1"/>
    <col min="8" max="10" width="15.625" style="3" hidden="1" customWidth="1"/>
    <col min="11" max="11" width="14.25" style="3" customWidth="1"/>
    <col min="12" max="16384" width="9" style="3"/>
  </cols>
  <sheetData>
    <row r="1" spans="1:11" ht="15.6" customHeight="1">
      <c r="A1" s="107" t="s">
        <v>12</v>
      </c>
      <c r="B1" s="107"/>
      <c r="C1" s="107"/>
      <c r="D1" s="107"/>
      <c r="E1" s="107"/>
      <c r="F1" s="107"/>
      <c r="G1" s="107"/>
      <c r="H1" s="87"/>
      <c r="I1" s="87"/>
      <c r="J1" s="87"/>
      <c r="K1" s="87"/>
    </row>
    <row r="2" spans="1:11">
      <c r="A2" s="104" t="s">
        <v>265</v>
      </c>
      <c r="B2" s="104"/>
      <c r="C2" s="104"/>
      <c r="D2" s="104"/>
      <c r="E2" s="104"/>
      <c r="F2" s="104"/>
      <c r="G2" s="104"/>
      <c r="H2" s="104"/>
      <c r="I2" s="104"/>
      <c r="J2" s="104"/>
    </row>
    <row r="3" spans="1:11" ht="35.1" customHeight="1">
      <c r="A3" s="104" t="s">
        <v>228</v>
      </c>
      <c r="B3" s="104"/>
      <c r="C3" s="104"/>
      <c r="D3" s="104"/>
      <c r="E3" s="104"/>
      <c r="F3" s="104"/>
      <c r="G3" s="104"/>
      <c r="H3" s="104"/>
      <c r="I3" s="104"/>
      <c r="J3" s="104"/>
    </row>
    <row r="4" spans="1:11">
      <c r="A4" s="104" t="s">
        <v>126</v>
      </c>
      <c r="B4" s="104"/>
      <c r="C4" s="104"/>
      <c r="D4" s="104"/>
      <c r="E4" s="104"/>
      <c r="F4" s="104"/>
      <c r="G4" s="104"/>
      <c r="H4" s="104"/>
      <c r="I4" s="104"/>
      <c r="J4" s="104"/>
    </row>
    <row r="5" spans="1:11">
      <c r="A5" s="105" t="str">
        <f>'TH huyen'!A4</f>
        <v>(Kèm theo Nghị quyết số       /NQ-HĐND ngày 10 tháng 5 năm 2024 của Hội đồng nhân dân tỉnh)</v>
      </c>
      <c r="B5" s="105"/>
      <c r="C5" s="105"/>
      <c r="D5" s="105"/>
      <c r="E5" s="105"/>
      <c r="F5" s="105"/>
      <c r="G5" s="105"/>
      <c r="H5" s="105"/>
      <c r="I5" s="105"/>
      <c r="J5" s="105"/>
    </row>
    <row r="6" spans="1:11">
      <c r="A6" s="103" t="s">
        <v>5</v>
      </c>
      <c r="B6" s="103"/>
      <c r="C6" s="103"/>
      <c r="D6" s="103"/>
      <c r="E6" s="103"/>
      <c r="F6" s="103"/>
      <c r="G6" s="103"/>
      <c r="H6" s="103"/>
      <c r="I6" s="103"/>
      <c r="J6" s="103"/>
    </row>
    <row r="7" spans="1:11" s="4" customFormat="1" ht="46.5" customHeight="1">
      <c r="A7" s="17" t="s">
        <v>0</v>
      </c>
      <c r="B7" s="17" t="s">
        <v>1</v>
      </c>
      <c r="C7" s="17" t="s">
        <v>2</v>
      </c>
      <c r="D7" s="17" t="s">
        <v>3</v>
      </c>
      <c r="E7" s="17" t="s">
        <v>87</v>
      </c>
      <c r="F7" s="17" t="s">
        <v>88</v>
      </c>
      <c r="G7" s="17" t="s">
        <v>227</v>
      </c>
      <c r="H7" s="108" t="s">
        <v>17</v>
      </c>
      <c r="I7" s="108"/>
      <c r="J7" s="108"/>
    </row>
    <row r="8" spans="1:11">
      <c r="A8" s="7"/>
      <c r="B8" s="8" t="s">
        <v>4</v>
      </c>
      <c r="C8" s="8"/>
      <c r="D8" s="8"/>
      <c r="E8" s="35">
        <f>E9+E13</f>
        <v>14523077000</v>
      </c>
      <c r="F8" s="35">
        <f t="shared" ref="F8:J8" si="0">F9+F13</f>
        <v>6400814912</v>
      </c>
      <c r="G8" s="35">
        <f t="shared" si="0"/>
        <v>8122262088</v>
      </c>
      <c r="H8" s="35">
        <f t="shared" si="0"/>
        <v>0</v>
      </c>
      <c r="I8" s="35">
        <f t="shared" si="0"/>
        <v>1460565000</v>
      </c>
      <c r="J8" s="35">
        <f t="shared" si="0"/>
        <v>6661697088</v>
      </c>
      <c r="K8" s="67">
        <f>G8-H8-I8-J8</f>
        <v>0</v>
      </c>
    </row>
    <row r="9" spans="1:11">
      <c r="A9" s="23" t="s">
        <v>24</v>
      </c>
      <c r="B9" s="18" t="s">
        <v>82</v>
      </c>
      <c r="C9" s="29"/>
      <c r="D9" s="32"/>
      <c r="E9" s="36">
        <f>SUM(E10:E12)</f>
        <v>6099077000</v>
      </c>
      <c r="F9" s="36">
        <f>SUM(F10:F12)</f>
        <v>3746488000</v>
      </c>
      <c r="G9" s="36">
        <f>SUM(G10:G12)</f>
        <v>2352589000</v>
      </c>
      <c r="H9" s="36">
        <f t="shared" ref="H9:J9" si="1">SUM(H10:H12)</f>
        <v>0</v>
      </c>
      <c r="I9" s="36">
        <f t="shared" si="1"/>
        <v>1460565000</v>
      </c>
      <c r="J9" s="36">
        <f t="shared" si="1"/>
        <v>892024000</v>
      </c>
    </row>
    <row r="10" spans="1:11" ht="31.5">
      <c r="A10" s="24">
        <v>1</v>
      </c>
      <c r="B10" s="25" t="s">
        <v>207</v>
      </c>
      <c r="C10" s="30" t="s">
        <v>26</v>
      </c>
      <c r="D10" s="33">
        <v>7888659</v>
      </c>
      <c r="E10" s="37">
        <v>1400000000</v>
      </c>
      <c r="F10" s="37"/>
      <c r="G10" s="38">
        <v>1400000000</v>
      </c>
      <c r="H10" s="38"/>
      <c r="I10" s="38">
        <f>G10</f>
        <v>1400000000</v>
      </c>
      <c r="J10" s="38"/>
    </row>
    <row r="11" spans="1:11" ht="31.5">
      <c r="A11" s="24">
        <v>2</v>
      </c>
      <c r="B11" s="25" t="s">
        <v>208</v>
      </c>
      <c r="C11" s="30" t="s">
        <v>26</v>
      </c>
      <c r="D11" s="33">
        <v>7910696</v>
      </c>
      <c r="E11" s="37">
        <v>2225650000</v>
      </c>
      <c r="F11" s="37">
        <v>2165085000</v>
      </c>
      <c r="G11" s="38">
        <v>60565000</v>
      </c>
      <c r="H11" s="38"/>
      <c r="I11" s="38">
        <f>G11</f>
        <v>60565000</v>
      </c>
      <c r="J11" s="38"/>
    </row>
    <row r="12" spans="1:11" ht="47.25">
      <c r="A12" s="24">
        <v>3</v>
      </c>
      <c r="B12" s="26" t="s">
        <v>209</v>
      </c>
      <c r="C12" s="31" t="s">
        <v>27</v>
      </c>
      <c r="D12" s="34">
        <v>7832195</v>
      </c>
      <c r="E12" s="37">
        <v>2473427000</v>
      </c>
      <c r="F12" s="37">
        <v>1581403000</v>
      </c>
      <c r="G12" s="38">
        <v>892024000</v>
      </c>
      <c r="H12" s="38"/>
      <c r="I12" s="38"/>
      <c r="J12" s="38">
        <f>G12</f>
        <v>892024000</v>
      </c>
    </row>
    <row r="13" spans="1:11">
      <c r="A13" s="23" t="s">
        <v>25</v>
      </c>
      <c r="B13" s="18" t="s">
        <v>29</v>
      </c>
      <c r="C13" s="29"/>
      <c r="D13" s="32"/>
      <c r="E13" s="36">
        <f>SUM(E14:E16)</f>
        <v>8424000000</v>
      </c>
      <c r="F13" s="36">
        <f>SUM(F14:F16)</f>
        <v>2654326912</v>
      </c>
      <c r="G13" s="36">
        <f>SUM(G14:G16)</f>
        <v>5769673088</v>
      </c>
      <c r="H13" s="36">
        <f t="shared" ref="H13:J13" si="2">SUM(H14:H16)</f>
        <v>0</v>
      </c>
      <c r="I13" s="36">
        <f t="shared" si="2"/>
        <v>0</v>
      </c>
      <c r="J13" s="36">
        <f t="shared" si="2"/>
        <v>5769673088</v>
      </c>
    </row>
    <row r="14" spans="1:11" ht="31.5">
      <c r="A14" s="24">
        <v>1</v>
      </c>
      <c r="B14" s="27" t="s">
        <v>210</v>
      </c>
      <c r="C14" s="30" t="s">
        <v>26</v>
      </c>
      <c r="D14" s="33">
        <v>7927383</v>
      </c>
      <c r="E14" s="37">
        <v>6800000000</v>
      </c>
      <c r="F14" s="37">
        <v>2654326912</v>
      </c>
      <c r="G14" s="38">
        <v>4145673088</v>
      </c>
      <c r="H14" s="72"/>
      <c r="I14" s="72"/>
      <c r="J14" s="72">
        <f>G14</f>
        <v>4145673088</v>
      </c>
    </row>
    <row r="15" spans="1:11" ht="31.5">
      <c r="A15" s="24">
        <v>2</v>
      </c>
      <c r="B15" s="27" t="s">
        <v>211</v>
      </c>
      <c r="C15" s="30" t="s">
        <v>26</v>
      </c>
      <c r="D15" s="33">
        <v>7950713</v>
      </c>
      <c r="E15" s="37">
        <v>1174000000</v>
      </c>
      <c r="F15" s="37"/>
      <c r="G15" s="38">
        <v>1174000000</v>
      </c>
      <c r="H15" s="72"/>
      <c r="I15" s="72"/>
      <c r="J15" s="72">
        <f t="shared" ref="J15:J16" si="3">G15</f>
        <v>1174000000</v>
      </c>
    </row>
    <row r="16" spans="1:11" ht="31.5">
      <c r="A16" s="28">
        <v>3</v>
      </c>
      <c r="B16" s="27" t="s">
        <v>212</v>
      </c>
      <c r="C16" s="30" t="s">
        <v>26</v>
      </c>
      <c r="D16" s="33">
        <v>7949786</v>
      </c>
      <c r="E16" s="37">
        <v>450000000</v>
      </c>
      <c r="F16" s="37"/>
      <c r="G16" s="38">
        <v>450000000</v>
      </c>
      <c r="H16" s="72"/>
      <c r="I16" s="72"/>
      <c r="J16" s="72">
        <f t="shared" si="3"/>
        <v>450000000</v>
      </c>
    </row>
  </sheetData>
  <mergeCells count="7">
    <mergeCell ref="A1:G1"/>
    <mergeCell ref="H7:J7"/>
    <mergeCell ref="A6:J6"/>
    <mergeCell ref="A2:J2"/>
    <mergeCell ref="A3:J3"/>
    <mergeCell ref="A4:J4"/>
    <mergeCell ref="A5:J5"/>
  </mergeCells>
  <pageMargins left="0.7" right="0.25" top="0.8" bottom="0.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70" zoomScaleNormal="70" workbookViewId="0">
      <selection activeCell="K10" sqref="K10"/>
    </sheetView>
  </sheetViews>
  <sheetFormatPr defaultColWidth="9" defaultRowHeight="15.75"/>
  <cols>
    <col min="1" max="1" width="4.375" style="2" customWidth="1"/>
    <col min="2" max="2" width="55.625" style="1" customWidth="1"/>
    <col min="3" max="3" width="17.25" style="2" hidden="1" customWidth="1"/>
    <col min="4" max="4" width="11" style="2" hidden="1" customWidth="1"/>
    <col min="5" max="5" width="16.5" style="1" hidden="1" customWidth="1"/>
    <col min="6" max="6" width="15.625" style="1" hidden="1" customWidth="1"/>
    <col min="7" max="7" width="25.625" style="5" customWidth="1"/>
    <col min="8" max="10" width="15.625" style="3" hidden="1" customWidth="1"/>
    <col min="11" max="11" width="14.25" style="3" customWidth="1"/>
    <col min="12" max="16384" width="9" style="3"/>
  </cols>
  <sheetData>
    <row r="1" spans="1:11" ht="15.6" customHeight="1">
      <c r="A1" s="107" t="s">
        <v>6</v>
      </c>
      <c r="B1" s="107"/>
      <c r="C1" s="107"/>
      <c r="D1" s="107"/>
      <c r="E1" s="107"/>
      <c r="F1" s="107"/>
      <c r="G1" s="107"/>
      <c r="H1" s="87"/>
      <c r="I1" s="87"/>
      <c r="J1" s="87"/>
      <c r="K1" s="87"/>
    </row>
    <row r="2" spans="1:11">
      <c r="A2" s="104" t="s">
        <v>266</v>
      </c>
      <c r="B2" s="104"/>
      <c r="C2" s="104"/>
      <c r="D2" s="104"/>
      <c r="E2" s="104"/>
      <c r="F2" s="104"/>
      <c r="G2" s="104"/>
      <c r="H2" s="104"/>
      <c r="I2" s="104"/>
      <c r="J2" s="104"/>
    </row>
    <row r="3" spans="1:11" ht="35.1" customHeight="1">
      <c r="A3" s="104" t="s">
        <v>228</v>
      </c>
      <c r="B3" s="104"/>
      <c r="C3" s="104"/>
      <c r="D3" s="104"/>
      <c r="E3" s="104"/>
      <c r="F3" s="104"/>
      <c r="G3" s="104"/>
      <c r="H3" s="104"/>
      <c r="I3" s="104"/>
      <c r="J3" s="104"/>
    </row>
    <row r="4" spans="1:11">
      <c r="A4" s="104" t="s">
        <v>126</v>
      </c>
      <c r="B4" s="104"/>
      <c r="C4" s="104"/>
      <c r="D4" s="104"/>
      <c r="E4" s="104"/>
      <c r="F4" s="104"/>
      <c r="G4" s="104"/>
      <c r="H4" s="104"/>
      <c r="I4" s="104"/>
      <c r="J4" s="104"/>
    </row>
    <row r="5" spans="1:11">
      <c r="A5" s="105" t="str">
        <f>'TH huyen'!A4</f>
        <v>(Kèm theo Nghị quyết số       /NQ-HĐND ngày 10 tháng 5 năm 2024 của Hội đồng nhân dân tỉnh)</v>
      </c>
      <c r="B5" s="105"/>
      <c r="C5" s="105"/>
      <c r="D5" s="105"/>
      <c r="E5" s="105"/>
      <c r="F5" s="105"/>
      <c r="G5" s="105"/>
      <c r="H5" s="105"/>
      <c r="I5" s="105"/>
      <c r="J5" s="105"/>
    </row>
    <row r="6" spans="1:11">
      <c r="A6" s="103" t="s">
        <v>5</v>
      </c>
      <c r="B6" s="103"/>
      <c r="C6" s="103"/>
      <c r="D6" s="103"/>
      <c r="E6" s="103"/>
      <c r="F6" s="103"/>
      <c r="G6" s="103"/>
      <c r="H6" s="103"/>
      <c r="I6" s="103"/>
      <c r="J6" s="103"/>
    </row>
    <row r="7" spans="1:11" s="4" customFormat="1" ht="46.5" customHeight="1">
      <c r="A7" s="17" t="s">
        <v>0</v>
      </c>
      <c r="B7" s="17" t="s">
        <v>1</v>
      </c>
      <c r="C7" s="17" t="s">
        <v>2</v>
      </c>
      <c r="D7" s="17" t="s">
        <v>3</v>
      </c>
      <c r="E7" s="17" t="s">
        <v>87</v>
      </c>
      <c r="F7" s="17" t="s">
        <v>88</v>
      </c>
      <c r="G7" s="17" t="s">
        <v>227</v>
      </c>
      <c r="H7" s="108" t="s">
        <v>17</v>
      </c>
      <c r="I7" s="108"/>
      <c r="J7" s="108"/>
    </row>
    <row r="8" spans="1:11">
      <c r="A8" s="7"/>
      <c r="B8" s="8" t="s">
        <v>4</v>
      </c>
      <c r="C8" s="8"/>
      <c r="D8" s="8"/>
      <c r="E8" s="35">
        <f t="shared" ref="E8:J8" si="0">E9+E11</f>
        <v>1920000000</v>
      </c>
      <c r="F8" s="35">
        <f t="shared" si="0"/>
        <v>1181935000</v>
      </c>
      <c r="G8" s="35">
        <f t="shared" si="0"/>
        <v>738065000</v>
      </c>
      <c r="H8" s="35">
        <f t="shared" si="0"/>
        <v>0</v>
      </c>
      <c r="I8" s="35">
        <f t="shared" si="0"/>
        <v>0</v>
      </c>
      <c r="J8" s="35">
        <f t="shared" si="0"/>
        <v>738065000</v>
      </c>
      <c r="K8" s="67">
        <f>G8-H8-I8-J8</f>
        <v>0</v>
      </c>
    </row>
    <row r="9" spans="1:11">
      <c r="A9" s="23" t="s">
        <v>24</v>
      </c>
      <c r="B9" s="18" t="s">
        <v>82</v>
      </c>
      <c r="C9" s="29"/>
      <c r="D9" s="32"/>
      <c r="E9" s="36">
        <f t="shared" ref="E9:J9" si="1">SUM(E10:E10)</f>
        <v>1000000000</v>
      </c>
      <c r="F9" s="36">
        <f t="shared" si="1"/>
        <v>554847000</v>
      </c>
      <c r="G9" s="36">
        <f t="shared" si="1"/>
        <v>445153000</v>
      </c>
      <c r="H9" s="36">
        <f t="shared" si="1"/>
        <v>0</v>
      </c>
      <c r="I9" s="36">
        <f t="shared" si="1"/>
        <v>0</v>
      </c>
      <c r="J9" s="36">
        <f t="shared" si="1"/>
        <v>445153000</v>
      </c>
    </row>
    <row r="10" spans="1:11" ht="31.5">
      <c r="A10" s="24">
        <v>1</v>
      </c>
      <c r="B10" s="75" t="s">
        <v>213</v>
      </c>
      <c r="C10" s="30" t="s">
        <v>26</v>
      </c>
      <c r="D10" s="33">
        <v>7888659</v>
      </c>
      <c r="E10" s="76">
        <v>1000000000</v>
      </c>
      <c r="F10" s="77">
        <v>554847000</v>
      </c>
      <c r="G10" s="38">
        <f>E10-F10</f>
        <v>445153000</v>
      </c>
      <c r="H10" s="38"/>
      <c r="I10" s="38"/>
      <c r="J10" s="38">
        <f>G10</f>
        <v>445153000</v>
      </c>
    </row>
    <row r="11" spans="1:11">
      <c r="A11" s="23" t="s">
        <v>25</v>
      </c>
      <c r="B11" s="18" t="s">
        <v>29</v>
      </c>
      <c r="C11" s="29"/>
      <c r="D11" s="32"/>
      <c r="E11" s="36">
        <f>SUM(E12:E14)</f>
        <v>920000000</v>
      </c>
      <c r="F11" s="36">
        <f>SUM(F12:F14)</f>
        <v>627088000</v>
      </c>
      <c r="G11" s="36">
        <f>SUM(G12:G14)</f>
        <v>292912000</v>
      </c>
      <c r="H11" s="36">
        <f t="shared" ref="H11:J11" si="2">SUM(H12:H14)</f>
        <v>0</v>
      </c>
      <c r="I11" s="36">
        <f t="shared" si="2"/>
        <v>0</v>
      </c>
      <c r="J11" s="36">
        <f t="shared" si="2"/>
        <v>292912000</v>
      </c>
    </row>
    <row r="12" spans="1:11" ht="31.5">
      <c r="A12" s="78">
        <v>1</v>
      </c>
      <c r="B12" s="75" t="s">
        <v>214</v>
      </c>
      <c r="C12" s="30" t="s">
        <v>26</v>
      </c>
      <c r="D12" s="33">
        <v>7927383</v>
      </c>
      <c r="E12" s="76">
        <v>320000000</v>
      </c>
      <c r="F12" s="77">
        <v>138511000</v>
      </c>
      <c r="G12" s="38">
        <f>E12-F12</f>
        <v>181489000</v>
      </c>
      <c r="H12" s="72"/>
      <c r="I12" s="72"/>
      <c r="J12" s="72">
        <f>G12</f>
        <v>181489000</v>
      </c>
    </row>
    <row r="13" spans="1:11" ht="31.5">
      <c r="A13" s="78">
        <v>2</v>
      </c>
      <c r="B13" s="75" t="s">
        <v>215</v>
      </c>
      <c r="C13" s="30" t="s">
        <v>26</v>
      </c>
      <c r="D13" s="33">
        <v>7950713</v>
      </c>
      <c r="E13" s="76">
        <v>100000000</v>
      </c>
      <c r="F13" s="77">
        <v>27169000</v>
      </c>
      <c r="G13" s="38">
        <f t="shared" ref="G13:G14" si="3">E13-F13</f>
        <v>72831000</v>
      </c>
      <c r="H13" s="72"/>
      <c r="I13" s="72"/>
      <c r="J13" s="72">
        <f t="shared" ref="J13:J14" si="4">G13</f>
        <v>72831000</v>
      </c>
    </row>
    <row r="14" spans="1:11" ht="31.5">
      <c r="A14" s="78">
        <v>3</v>
      </c>
      <c r="B14" s="75" t="s">
        <v>216</v>
      </c>
      <c r="C14" s="30" t="s">
        <v>26</v>
      </c>
      <c r="D14" s="33">
        <v>7949786</v>
      </c>
      <c r="E14" s="76">
        <v>500000000</v>
      </c>
      <c r="F14" s="77">
        <v>461408000</v>
      </c>
      <c r="G14" s="38">
        <f t="shared" si="3"/>
        <v>38592000</v>
      </c>
      <c r="H14" s="72"/>
      <c r="I14" s="72"/>
      <c r="J14" s="72">
        <f t="shared" si="4"/>
        <v>38592000</v>
      </c>
    </row>
  </sheetData>
  <mergeCells count="7">
    <mergeCell ref="A1:G1"/>
    <mergeCell ref="H7:J7"/>
    <mergeCell ref="A6:J6"/>
    <mergeCell ref="A2:J2"/>
    <mergeCell ref="A3:J3"/>
    <mergeCell ref="A4:J4"/>
    <mergeCell ref="A5:J5"/>
  </mergeCells>
  <pageMargins left="0.7" right="0.25" top="0.8" bottom="0.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abSelected="1" zoomScale="70" zoomScaleNormal="70" workbookViewId="0">
      <selection activeCell="N12" sqref="N12"/>
    </sheetView>
  </sheetViews>
  <sheetFormatPr defaultColWidth="9" defaultRowHeight="15.75"/>
  <cols>
    <col min="1" max="1" width="4.375" style="2" customWidth="1"/>
    <col min="2" max="2" width="55.625" style="1" customWidth="1"/>
    <col min="3" max="3" width="17.25" style="2" hidden="1" customWidth="1"/>
    <col min="4" max="4" width="11" style="2" hidden="1" customWidth="1"/>
    <col min="5" max="5" width="16.5" style="1" hidden="1" customWidth="1"/>
    <col min="6" max="6" width="15.625" style="1" hidden="1" customWidth="1"/>
    <col min="7" max="7" width="25.625" style="5" customWidth="1"/>
    <col min="8" max="10" width="15.625" style="3" hidden="1" customWidth="1"/>
    <col min="11" max="16384" width="9" style="3"/>
  </cols>
  <sheetData>
    <row r="1" spans="1:10" ht="15.6" customHeight="1">
      <c r="A1" s="107" t="s">
        <v>13</v>
      </c>
      <c r="B1" s="107"/>
      <c r="C1" s="107"/>
      <c r="D1" s="107"/>
      <c r="E1" s="107"/>
      <c r="F1" s="107"/>
      <c r="G1" s="107"/>
      <c r="H1" s="87"/>
      <c r="I1" s="87"/>
      <c r="J1" s="87"/>
    </row>
    <row r="2" spans="1:10">
      <c r="A2" s="104" t="s">
        <v>267</v>
      </c>
      <c r="B2" s="104"/>
      <c r="C2" s="104"/>
      <c r="D2" s="104"/>
      <c r="E2" s="104"/>
      <c r="F2" s="104"/>
      <c r="G2" s="104"/>
      <c r="H2" s="104"/>
      <c r="I2" s="104"/>
      <c r="J2" s="104"/>
    </row>
    <row r="3" spans="1:10" ht="35.1" customHeight="1">
      <c r="A3" s="104" t="s">
        <v>228</v>
      </c>
      <c r="B3" s="104"/>
      <c r="C3" s="104"/>
      <c r="D3" s="104"/>
      <c r="E3" s="104"/>
      <c r="F3" s="104"/>
      <c r="G3" s="104"/>
      <c r="H3" s="104"/>
      <c r="I3" s="104"/>
      <c r="J3" s="104"/>
    </row>
    <row r="4" spans="1:10">
      <c r="A4" s="104" t="s">
        <v>126</v>
      </c>
      <c r="B4" s="104"/>
      <c r="C4" s="104"/>
      <c r="D4" s="104"/>
      <c r="E4" s="104"/>
      <c r="F4" s="104"/>
      <c r="G4" s="104"/>
      <c r="H4" s="104"/>
      <c r="I4" s="104"/>
      <c r="J4" s="104"/>
    </row>
    <row r="5" spans="1:10">
      <c r="A5" s="105" t="str">
        <f>'TH huyen'!A4</f>
        <v>(Kèm theo Nghị quyết số       /NQ-HĐND ngày 10 tháng 5 năm 2024 của Hội đồng nhân dân tỉnh)</v>
      </c>
      <c r="B5" s="105"/>
      <c r="C5" s="105"/>
      <c r="D5" s="105"/>
      <c r="E5" s="105"/>
      <c r="F5" s="105"/>
      <c r="G5" s="105"/>
      <c r="H5" s="105"/>
      <c r="I5" s="105"/>
      <c r="J5" s="105"/>
    </row>
    <row r="6" spans="1:10">
      <c r="A6" s="103" t="s">
        <v>5</v>
      </c>
      <c r="B6" s="103"/>
      <c r="C6" s="103"/>
      <c r="D6" s="103"/>
      <c r="E6" s="103"/>
      <c r="F6" s="103"/>
      <c r="G6" s="103"/>
      <c r="H6" s="103"/>
      <c r="I6" s="103"/>
      <c r="J6" s="103"/>
    </row>
    <row r="7" spans="1:10" s="4" customFormat="1" ht="46.5" customHeight="1">
      <c r="A7" s="17" t="s">
        <v>0</v>
      </c>
      <c r="B7" s="17" t="s">
        <v>1</v>
      </c>
      <c r="C7" s="17" t="s">
        <v>2</v>
      </c>
      <c r="D7" s="17" t="s">
        <v>3</v>
      </c>
      <c r="E7" s="17" t="s">
        <v>87</v>
      </c>
      <c r="F7" s="17" t="s">
        <v>88</v>
      </c>
      <c r="G7" s="17" t="s">
        <v>227</v>
      </c>
      <c r="H7" s="108" t="s">
        <v>17</v>
      </c>
      <c r="I7" s="108"/>
      <c r="J7" s="108"/>
    </row>
    <row r="8" spans="1:10">
      <c r="A8" s="7"/>
      <c r="B8" s="8" t="s">
        <v>4</v>
      </c>
      <c r="C8" s="8"/>
      <c r="D8" s="8"/>
      <c r="E8" s="35">
        <f>E9+E16</f>
        <v>7685875200</v>
      </c>
      <c r="F8" s="35">
        <f t="shared" ref="F8:J8" si="0">F9+F16</f>
        <v>3690342200</v>
      </c>
      <c r="G8" s="35">
        <f>G9+G16+G22+G29+G42+G46</f>
        <v>34147440994</v>
      </c>
      <c r="H8" s="35">
        <f t="shared" si="0"/>
        <v>0</v>
      </c>
      <c r="I8" s="35">
        <f t="shared" si="0"/>
        <v>2698778000</v>
      </c>
      <c r="J8" s="35">
        <f t="shared" si="0"/>
        <v>1296755000</v>
      </c>
    </row>
    <row r="9" spans="1:10">
      <c r="A9" s="23" t="s">
        <v>24</v>
      </c>
      <c r="B9" s="18" t="s">
        <v>82</v>
      </c>
      <c r="C9" s="29"/>
      <c r="D9" s="32"/>
      <c r="E9" s="36">
        <f t="shared" ref="E9:H9" si="1">SUM(E10:E15)</f>
        <v>4402685200</v>
      </c>
      <c r="F9" s="36">
        <f t="shared" si="1"/>
        <v>658452800</v>
      </c>
      <c r="G9" s="36">
        <f t="shared" si="1"/>
        <v>3744232400</v>
      </c>
      <c r="H9" s="36">
        <f t="shared" si="1"/>
        <v>0</v>
      </c>
      <c r="I9" s="36">
        <f>SUM(I10:I15)</f>
        <v>2447477400</v>
      </c>
      <c r="J9" s="36">
        <f>SUM(J10:J15)</f>
        <v>1296755000</v>
      </c>
    </row>
    <row r="10" spans="1:10">
      <c r="A10" s="14">
        <v>1</v>
      </c>
      <c r="B10" s="10" t="s">
        <v>198</v>
      </c>
      <c r="C10" s="30"/>
      <c r="D10" s="33">
        <v>7888659</v>
      </c>
      <c r="E10" s="37">
        <v>210000000</v>
      </c>
      <c r="F10" s="37"/>
      <c r="G10" s="38">
        <f>E10-F10</f>
        <v>210000000</v>
      </c>
      <c r="H10" s="38"/>
      <c r="I10" s="38">
        <f>G10</f>
        <v>210000000</v>
      </c>
      <c r="J10" s="38"/>
    </row>
    <row r="11" spans="1:10">
      <c r="A11" s="14">
        <v>2</v>
      </c>
      <c r="B11" s="10" t="s">
        <v>199</v>
      </c>
      <c r="C11" s="30"/>
      <c r="D11" s="33">
        <v>7910696</v>
      </c>
      <c r="E11" s="37">
        <v>2182930200</v>
      </c>
      <c r="F11" s="37"/>
      <c r="G11" s="38">
        <f t="shared" ref="G11:G15" si="2">E11-F11</f>
        <v>2182930200</v>
      </c>
      <c r="H11" s="38"/>
      <c r="I11" s="38">
        <f>G11</f>
        <v>2182930200</v>
      </c>
      <c r="J11" s="38"/>
    </row>
    <row r="12" spans="1:10" ht="31.5">
      <c r="A12" s="14">
        <v>3</v>
      </c>
      <c r="B12" s="10" t="s">
        <v>200</v>
      </c>
      <c r="C12" s="31"/>
      <c r="D12" s="34">
        <v>7832195</v>
      </c>
      <c r="E12" s="37">
        <v>53000000</v>
      </c>
      <c r="F12" s="37"/>
      <c r="G12" s="38">
        <f t="shared" si="2"/>
        <v>53000000</v>
      </c>
      <c r="H12" s="38"/>
      <c r="I12" s="38">
        <f>G12</f>
        <v>53000000</v>
      </c>
      <c r="J12" s="38"/>
    </row>
    <row r="13" spans="1:10">
      <c r="A13" s="14">
        <v>4</v>
      </c>
      <c r="B13" s="10" t="s">
        <v>201</v>
      </c>
      <c r="C13" s="31"/>
      <c r="D13" s="34"/>
      <c r="E13" s="37">
        <v>300000000</v>
      </c>
      <c r="F13" s="37">
        <v>299238600</v>
      </c>
      <c r="G13" s="38">
        <f t="shared" si="2"/>
        <v>761400</v>
      </c>
      <c r="H13" s="38"/>
      <c r="I13" s="38">
        <f>G13</f>
        <v>761400</v>
      </c>
      <c r="J13" s="38"/>
    </row>
    <row r="14" spans="1:10">
      <c r="A14" s="14">
        <v>5</v>
      </c>
      <c r="B14" s="10" t="s">
        <v>202</v>
      </c>
      <c r="C14" s="31"/>
      <c r="D14" s="34"/>
      <c r="E14" s="37">
        <v>1296755000</v>
      </c>
      <c r="F14" s="37"/>
      <c r="G14" s="38">
        <f t="shared" si="2"/>
        <v>1296755000</v>
      </c>
      <c r="H14" s="38"/>
      <c r="I14" s="38"/>
      <c r="J14" s="38">
        <f>G14</f>
        <v>1296755000</v>
      </c>
    </row>
    <row r="15" spans="1:10" ht="47.25">
      <c r="A15" s="14">
        <v>6</v>
      </c>
      <c r="B15" s="10" t="s">
        <v>203</v>
      </c>
      <c r="C15" s="31"/>
      <c r="D15" s="34"/>
      <c r="E15" s="37">
        <v>360000000</v>
      </c>
      <c r="F15" s="37">
        <v>359214200</v>
      </c>
      <c r="G15" s="38">
        <f t="shared" si="2"/>
        <v>785800</v>
      </c>
      <c r="H15" s="38"/>
      <c r="I15" s="38">
        <f>G15</f>
        <v>785800</v>
      </c>
      <c r="J15" s="38"/>
    </row>
    <row r="16" spans="1:10">
      <c r="A16" s="23" t="s">
        <v>25</v>
      </c>
      <c r="B16" s="18" t="s">
        <v>29</v>
      </c>
      <c r="C16" s="29"/>
      <c r="D16" s="32"/>
      <c r="E16" s="36">
        <f>SUM(E17:E21)</f>
        <v>3283190000</v>
      </c>
      <c r="F16" s="36">
        <f t="shared" ref="F16:J16" si="3">SUM(F17:F21)</f>
        <v>3031889400</v>
      </c>
      <c r="G16" s="36">
        <f t="shared" si="3"/>
        <v>251300600</v>
      </c>
      <c r="H16" s="36">
        <f t="shared" si="3"/>
        <v>0</v>
      </c>
      <c r="I16" s="36">
        <f t="shared" si="3"/>
        <v>251300600</v>
      </c>
      <c r="J16" s="36">
        <f t="shared" si="3"/>
        <v>0</v>
      </c>
    </row>
    <row r="17" spans="1:10">
      <c r="A17" s="14">
        <v>1</v>
      </c>
      <c r="B17" s="10" t="s">
        <v>201</v>
      </c>
      <c r="C17" s="30"/>
      <c r="D17" s="33">
        <v>7927383</v>
      </c>
      <c r="E17" s="37">
        <v>300000000</v>
      </c>
      <c r="F17" s="37">
        <v>294520400</v>
      </c>
      <c r="G17" s="38">
        <f>E17-F17</f>
        <v>5479600</v>
      </c>
      <c r="H17" s="72"/>
      <c r="I17" s="72">
        <f>G17</f>
        <v>5479600</v>
      </c>
      <c r="J17" s="72"/>
    </row>
    <row r="18" spans="1:10" ht="31.5">
      <c r="A18" s="14">
        <v>2</v>
      </c>
      <c r="B18" s="10" t="s">
        <v>200</v>
      </c>
      <c r="C18" s="30"/>
      <c r="D18" s="33">
        <v>7950713</v>
      </c>
      <c r="E18" s="37">
        <v>300000000</v>
      </c>
      <c r="F18" s="37">
        <v>280260000</v>
      </c>
      <c r="G18" s="38">
        <f t="shared" ref="G18:G21" si="4">E18-F18</f>
        <v>19740000</v>
      </c>
      <c r="H18" s="72"/>
      <c r="I18" s="72">
        <f t="shared" ref="I18:I21" si="5">G18</f>
        <v>19740000</v>
      </c>
      <c r="J18" s="72"/>
    </row>
    <row r="19" spans="1:10">
      <c r="A19" s="14">
        <v>3</v>
      </c>
      <c r="B19" s="10" t="s">
        <v>204</v>
      </c>
      <c r="C19" s="30"/>
      <c r="D19" s="33">
        <v>7949786</v>
      </c>
      <c r="E19" s="37">
        <v>1900000000</v>
      </c>
      <c r="F19" s="37">
        <v>1757583000</v>
      </c>
      <c r="G19" s="38">
        <f t="shared" si="4"/>
        <v>142417000</v>
      </c>
      <c r="H19" s="72"/>
      <c r="I19" s="72">
        <f t="shared" si="5"/>
        <v>142417000</v>
      </c>
      <c r="J19" s="72"/>
    </row>
    <row r="20" spans="1:10" ht="31.5">
      <c r="A20" s="14">
        <v>4</v>
      </c>
      <c r="B20" s="10" t="s">
        <v>205</v>
      </c>
      <c r="C20" s="30"/>
      <c r="D20" s="33"/>
      <c r="E20" s="37">
        <v>730000000</v>
      </c>
      <c r="F20" s="37">
        <v>699526000</v>
      </c>
      <c r="G20" s="38">
        <f t="shared" si="4"/>
        <v>30474000</v>
      </c>
      <c r="H20" s="72"/>
      <c r="I20" s="72">
        <f t="shared" si="5"/>
        <v>30474000</v>
      </c>
      <c r="J20" s="72"/>
    </row>
    <row r="21" spans="1:10">
      <c r="A21" s="14">
        <v>5</v>
      </c>
      <c r="B21" s="10" t="s">
        <v>206</v>
      </c>
      <c r="C21" s="30"/>
      <c r="D21" s="33"/>
      <c r="E21" s="37">
        <v>53190000</v>
      </c>
      <c r="F21" s="37"/>
      <c r="G21" s="38">
        <f t="shared" si="4"/>
        <v>53190000</v>
      </c>
      <c r="H21" s="72"/>
      <c r="I21" s="72">
        <f t="shared" si="5"/>
        <v>53190000</v>
      </c>
      <c r="J21" s="72"/>
    </row>
    <row r="22" spans="1:10" ht="31.5">
      <c r="A22" s="6" t="s">
        <v>76</v>
      </c>
      <c r="B22" s="88" t="s">
        <v>229</v>
      </c>
      <c r="C22" s="29"/>
      <c r="D22" s="32"/>
      <c r="E22" s="40">
        <f t="shared" ref="E22:J22" si="6">SUM(E23:E28)</f>
        <v>25700000000</v>
      </c>
      <c r="F22" s="40">
        <f t="shared" si="6"/>
        <v>20425448400</v>
      </c>
      <c r="G22" s="36">
        <f t="shared" si="6"/>
        <v>5274551600</v>
      </c>
      <c r="H22" s="36">
        <f t="shared" si="6"/>
        <v>0</v>
      </c>
      <c r="I22" s="40">
        <f t="shared" si="6"/>
        <v>1437041000</v>
      </c>
      <c r="J22" s="40">
        <f t="shared" si="6"/>
        <v>3837510600</v>
      </c>
    </row>
    <row r="23" spans="1:10" ht="31.5">
      <c r="A23" s="14">
        <v>1</v>
      </c>
      <c r="B23" s="10" t="s">
        <v>206</v>
      </c>
      <c r="C23" s="30" t="s">
        <v>26</v>
      </c>
      <c r="D23" s="33">
        <v>7888659</v>
      </c>
      <c r="E23" s="11">
        <v>6000000000</v>
      </c>
      <c r="F23" s="11">
        <v>5432325000</v>
      </c>
      <c r="G23" s="38">
        <f>E23-F23</f>
        <v>567675000</v>
      </c>
      <c r="H23" s="38"/>
      <c r="I23" s="89"/>
      <c r="J23" s="89">
        <f>G23</f>
        <v>567675000</v>
      </c>
    </row>
    <row r="24" spans="1:10" ht="31.5">
      <c r="A24" s="14">
        <v>2</v>
      </c>
      <c r="B24" s="10" t="s">
        <v>230</v>
      </c>
      <c r="C24" s="30" t="s">
        <v>26</v>
      </c>
      <c r="D24" s="33">
        <v>7910696</v>
      </c>
      <c r="E24" s="11">
        <v>5000000000</v>
      </c>
      <c r="F24" s="11">
        <v>3764673000</v>
      </c>
      <c r="G24" s="38">
        <f t="shared" ref="G24:G28" si="7">E24-F24</f>
        <v>1235327000</v>
      </c>
      <c r="H24" s="38"/>
      <c r="I24" s="89">
        <f>G24</f>
        <v>1235327000</v>
      </c>
      <c r="J24" s="89"/>
    </row>
    <row r="25" spans="1:10">
      <c r="A25" s="14">
        <v>3</v>
      </c>
      <c r="B25" s="10" t="s">
        <v>198</v>
      </c>
      <c r="C25" s="31" t="s">
        <v>27</v>
      </c>
      <c r="D25" s="34">
        <v>7832195</v>
      </c>
      <c r="E25" s="11">
        <v>1744041000</v>
      </c>
      <c r="F25" s="11">
        <v>1687491000</v>
      </c>
      <c r="G25" s="38">
        <f t="shared" si="7"/>
        <v>56550000</v>
      </c>
      <c r="H25" s="38"/>
      <c r="I25" s="89">
        <f>G25</f>
        <v>56550000</v>
      </c>
      <c r="J25" s="89"/>
    </row>
    <row r="26" spans="1:10">
      <c r="A26" s="14">
        <v>4</v>
      </c>
      <c r="B26" s="10" t="s">
        <v>202</v>
      </c>
      <c r="C26" s="31"/>
      <c r="D26" s="34"/>
      <c r="E26" s="11">
        <v>10000000000</v>
      </c>
      <c r="F26" s="11">
        <f>7469188400+16935000</f>
        <v>7486123400</v>
      </c>
      <c r="G26" s="38">
        <f t="shared" si="7"/>
        <v>2513876600</v>
      </c>
      <c r="H26" s="38"/>
      <c r="I26" s="89"/>
      <c r="J26" s="89">
        <f>G26</f>
        <v>2513876600</v>
      </c>
    </row>
    <row r="27" spans="1:10">
      <c r="A27" s="14">
        <v>5</v>
      </c>
      <c r="B27" s="10" t="s">
        <v>231</v>
      </c>
      <c r="C27" s="31"/>
      <c r="D27" s="34"/>
      <c r="E27" s="11">
        <v>2200000000</v>
      </c>
      <c r="F27" s="11">
        <v>2054836000</v>
      </c>
      <c r="G27" s="38">
        <f t="shared" si="7"/>
        <v>145164000</v>
      </c>
      <c r="H27" s="38"/>
      <c r="I27" s="89">
        <f>G27</f>
        <v>145164000</v>
      </c>
      <c r="J27" s="89"/>
    </row>
    <row r="28" spans="1:10">
      <c r="A28" s="14">
        <v>6</v>
      </c>
      <c r="B28" s="10" t="s">
        <v>199</v>
      </c>
      <c r="C28" s="31"/>
      <c r="D28" s="34"/>
      <c r="E28" s="11">
        <v>755959000</v>
      </c>
      <c r="F28" s="11"/>
      <c r="G28" s="38">
        <f t="shared" si="7"/>
        <v>755959000</v>
      </c>
      <c r="H28" s="38"/>
      <c r="I28" s="89"/>
      <c r="J28" s="89">
        <f>G28</f>
        <v>755959000</v>
      </c>
    </row>
    <row r="29" spans="1:10">
      <c r="A29" s="6" t="s">
        <v>232</v>
      </c>
      <c r="B29" s="88" t="s">
        <v>233</v>
      </c>
      <c r="C29" s="29"/>
      <c r="D29" s="32"/>
      <c r="E29" s="40">
        <f t="shared" ref="E29:F29" si="8">SUM(E30:E41)</f>
        <v>33421733000</v>
      </c>
      <c r="F29" s="40">
        <f t="shared" si="8"/>
        <v>17339317640</v>
      </c>
      <c r="G29" s="36">
        <f>SUM(G30:G41)</f>
        <v>16082415360</v>
      </c>
      <c r="H29" s="36">
        <f t="shared" ref="H29" si="9">SUM(H30:H34)</f>
        <v>0</v>
      </c>
      <c r="I29" s="40">
        <f t="shared" ref="I29:J29" si="10">SUM(I30:I41)</f>
        <v>1627098100</v>
      </c>
      <c r="J29" s="40">
        <f t="shared" si="10"/>
        <v>14455317260</v>
      </c>
    </row>
    <row r="30" spans="1:10" ht="31.5">
      <c r="A30" s="14">
        <v>1</v>
      </c>
      <c r="B30" s="10" t="s">
        <v>234</v>
      </c>
      <c r="C30" s="30" t="s">
        <v>26</v>
      </c>
      <c r="D30" s="33">
        <v>7927383</v>
      </c>
      <c r="E30" s="11">
        <v>6000000000</v>
      </c>
      <c r="F30" s="11">
        <v>5752860000</v>
      </c>
      <c r="G30" s="38">
        <f>E30-F30</f>
        <v>247140000</v>
      </c>
      <c r="H30" s="72"/>
      <c r="I30" s="89">
        <f>G30</f>
        <v>247140000</v>
      </c>
      <c r="J30" s="89"/>
    </row>
    <row r="31" spans="1:10" ht="31.5">
      <c r="A31" s="14">
        <v>2</v>
      </c>
      <c r="B31" s="10" t="s">
        <v>235</v>
      </c>
      <c r="C31" s="30" t="s">
        <v>26</v>
      </c>
      <c r="D31" s="33">
        <v>7950713</v>
      </c>
      <c r="E31" s="11">
        <v>2800000000</v>
      </c>
      <c r="F31" s="11">
        <v>886007300</v>
      </c>
      <c r="G31" s="38">
        <f t="shared" ref="G31:G53" si="11">E31-F31</f>
        <v>1913992700</v>
      </c>
      <c r="H31" s="72"/>
      <c r="I31" s="89"/>
      <c r="J31" s="89">
        <f>G31</f>
        <v>1913992700</v>
      </c>
    </row>
    <row r="32" spans="1:10" ht="31.5">
      <c r="A32" s="14">
        <v>3</v>
      </c>
      <c r="B32" s="10" t="s">
        <v>236</v>
      </c>
      <c r="C32" s="30" t="s">
        <v>26</v>
      </c>
      <c r="D32" s="33">
        <v>7949786</v>
      </c>
      <c r="E32" s="11">
        <v>4200000000</v>
      </c>
      <c r="F32" s="11">
        <v>2840939900</v>
      </c>
      <c r="G32" s="38">
        <f t="shared" si="11"/>
        <v>1359060100</v>
      </c>
      <c r="H32" s="72"/>
      <c r="I32" s="89">
        <f>G32</f>
        <v>1359060100</v>
      </c>
      <c r="J32" s="89"/>
    </row>
    <row r="33" spans="1:10" ht="31.5">
      <c r="A33" s="14">
        <v>4</v>
      </c>
      <c r="B33" s="10" t="s">
        <v>237</v>
      </c>
      <c r="C33" s="30"/>
      <c r="D33" s="33"/>
      <c r="E33" s="11">
        <v>3000000000</v>
      </c>
      <c r="F33" s="11">
        <v>1506803000</v>
      </c>
      <c r="G33" s="38">
        <f t="shared" si="11"/>
        <v>1493197000</v>
      </c>
      <c r="H33" s="72"/>
      <c r="I33" s="89"/>
      <c r="J33" s="89">
        <f>G33</f>
        <v>1493197000</v>
      </c>
    </row>
    <row r="34" spans="1:10">
      <c r="A34" s="14">
        <v>5</v>
      </c>
      <c r="B34" s="10" t="s">
        <v>238</v>
      </c>
      <c r="C34" s="30"/>
      <c r="D34" s="33"/>
      <c r="E34" s="11">
        <v>3000000000</v>
      </c>
      <c r="F34" s="11"/>
      <c r="G34" s="38">
        <f t="shared" si="11"/>
        <v>3000000000</v>
      </c>
      <c r="H34" s="72"/>
      <c r="I34" s="89"/>
      <c r="J34" s="89">
        <f>G34</f>
        <v>3000000000</v>
      </c>
    </row>
    <row r="35" spans="1:10">
      <c r="A35" s="14">
        <v>6</v>
      </c>
      <c r="B35" s="10" t="s">
        <v>239</v>
      </c>
      <c r="E35" s="11">
        <v>2400000000</v>
      </c>
      <c r="F35" s="11">
        <v>1242197700</v>
      </c>
      <c r="G35" s="38">
        <f t="shared" si="11"/>
        <v>1157802300</v>
      </c>
      <c r="I35" s="89"/>
      <c r="J35" s="89">
        <f t="shared" ref="J35:J50" si="12">G35</f>
        <v>1157802300</v>
      </c>
    </row>
    <row r="36" spans="1:10">
      <c r="A36" s="14">
        <v>7</v>
      </c>
      <c r="B36" s="10" t="s">
        <v>240</v>
      </c>
      <c r="E36" s="11">
        <v>4800000000</v>
      </c>
      <c r="F36" s="11">
        <v>2373587150</v>
      </c>
      <c r="G36" s="38">
        <f t="shared" si="11"/>
        <v>2426412850</v>
      </c>
      <c r="I36" s="89"/>
      <c r="J36" s="89">
        <f t="shared" si="12"/>
        <v>2426412850</v>
      </c>
    </row>
    <row r="37" spans="1:10" ht="31.5">
      <c r="A37" s="14">
        <v>8</v>
      </c>
      <c r="B37" s="10" t="s">
        <v>241</v>
      </c>
      <c r="E37" s="11">
        <v>1121733000</v>
      </c>
      <c r="F37" s="11">
        <v>1100835000</v>
      </c>
      <c r="G37" s="38">
        <f t="shared" si="11"/>
        <v>20898000</v>
      </c>
      <c r="I37" s="89">
        <f>G37</f>
        <v>20898000</v>
      </c>
      <c r="J37" s="89"/>
    </row>
    <row r="38" spans="1:10" ht="31.5">
      <c r="A38" s="14">
        <v>9</v>
      </c>
      <c r="B38" s="10" t="s">
        <v>242</v>
      </c>
      <c r="E38" s="11">
        <v>500000000</v>
      </c>
      <c r="F38" s="11">
        <v>276678690</v>
      </c>
      <c r="G38" s="38">
        <f t="shared" si="11"/>
        <v>223321310</v>
      </c>
      <c r="I38" s="89"/>
      <c r="J38" s="89">
        <f t="shared" si="12"/>
        <v>223321310</v>
      </c>
    </row>
    <row r="39" spans="1:10">
      <c r="A39" s="14">
        <v>10</v>
      </c>
      <c r="B39" s="10" t="s">
        <v>243</v>
      </c>
      <c r="E39" s="11">
        <v>900000000</v>
      </c>
      <c r="F39" s="11">
        <v>190598300</v>
      </c>
      <c r="G39" s="38">
        <f t="shared" si="11"/>
        <v>709401700</v>
      </c>
      <c r="I39" s="89"/>
      <c r="J39" s="89">
        <f t="shared" si="12"/>
        <v>709401700</v>
      </c>
    </row>
    <row r="40" spans="1:10">
      <c r="A40" s="14">
        <v>11</v>
      </c>
      <c r="B40" s="10" t="s">
        <v>244</v>
      </c>
      <c r="E40" s="11">
        <v>800000000</v>
      </c>
      <c r="F40" s="11">
        <v>5066000</v>
      </c>
      <c r="G40" s="38">
        <f t="shared" si="11"/>
        <v>794934000</v>
      </c>
      <c r="I40" s="89"/>
      <c r="J40" s="89">
        <f t="shared" si="12"/>
        <v>794934000</v>
      </c>
    </row>
    <row r="41" spans="1:10" ht="31.5">
      <c r="A41" s="14">
        <v>12</v>
      </c>
      <c r="B41" s="10" t="s">
        <v>245</v>
      </c>
      <c r="E41" s="11">
        <v>3900000000</v>
      </c>
      <c r="F41" s="11">
        <v>1163744600</v>
      </c>
      <c r="G41" s="38">
        <f t="shared" si="11"/>
        <v>2736255400</v>
      </c>
      <c r="I41" s="89"/>
      <c r="J41" s="89">
        <f t="shared" si="12"/>
        <v>2736255400</v>
      </c>
    </row>
    <row r="42" spans="1:10">
      <c r="A42" s="6" t="s">
        <v>246</v>
      </c>
      <c r="B42" s="88" t="s">
        <v>247</v>
      </c>
      <c r="E42" s="40">
        <f>SUM(E43:E45)</f>
        <v>4223659000</v>
      </c>
      <c r="F42" s="40">
        <f t="shared" ref="F42:G42" si="13">SUM(F43:F45)</f>
        <v>0</v>
      </c>
      <c r="G42" s="40">
        <f t="shared" si="13"/>
        <v>4223659000</v>
      </c>
      <c r="H42" s="90"/>
      <c r="I42" s="40">
        <f t="shared" ref="I42:J42" si="14">SUM(I43:I45)</f>
        <v>0</v>
      </c>
      <c r="J42" s="40">
        <f t="shared" si="14"/>
        <v>4223659000</v>
      </c>
    </row>
    <row r="43" spans="1:10">
      <c r="A43" s="14">
        <v>1</v>
      </c>
      <c r="B43" s="10" t="s">
        <v>248</v>
      </c>
      <c r="E43" s="11">
        <v>1965000000</v>
      </c>
      <c r="F43" s="11"/>
      <c r="G43" s="38">
        <f t="shared" si="11"/>
        <v>1965000000</v>
      </c>
      <c r="I43" s="89"/>
      <c r="J43" s="89">
        <f t="shared" si="12"/>
        <v>1965000000</v>
      </c>
    </row>
    <row r="44" spans="1:10">
      <c r="A44" s="14">
        <v>2</v>
      </c>
      <c r="B44" s="10" t="s">
        <v>249</v>
      </c>
      <c r="E44" s="11">
        <v>1268000000</v>
      </c>
      <c r="F44" s="11"/>
      <c r="G44" s="38">
        <f t="shared" si="11"/>
        <v>1268000000</v>
      </c>
      <c r="I44" s="89"/>
      <c r="J44" s="89">
        <f t="shared" si="12"/>
        <v>1268000000</v>
      </c>
    </row>
    <row r="45" spans="1:10">
      <c r="A45" s="14">
        <v>3</v>
      </c>
      <c r="B45" s="10" t="s">
        <v>250</v>
      </c>
      <c r="E45" s="11">
        <v>990659000</v>
      </c>
      <c r="F45" s="11"/>
      <c r="G45" s="38">
        <f t="shared" si="11"/>
        <v>990659000</v>
      </c>
      <c r="I45" s="89"/>
      <c r="J45" s="89">
        <f t="shared" si="12"/>
        <v>990659000</v>
      </c>
    </row>
    <row r="46" spans="1:10" ht="31.5">
      <c r="A46" s="6" t="s">
        <v>251</v>
      </c>
      <c r="B46" s="88" t="s">
        <v>252</v>
      </c>
      <c r="E46" s="40">
        <f t="shared" ref="E46:J46" si="15">SUM(E47:E53)</f>
        <v>12826745118</v>
      </c>
      <c r="F46" s="40">
        <f t="shared" si="15"/>
        <v>8255463084</v>
      </c>
      <c r="G46" s="40">
        <f t="shared" si="15"/>
        <v>4571282034</v>
      </c>
      <c r="H46" s="40">
        <f t="shared" si="15"/>
        <v>0</v>
      </c>
      <c r="I46" s="40">
        <f t="shared" si="15"/>
        <v>319616434</v>
      </c>
      <c r="J46" s="40">
        <f t="shared" si="15"/>
        <v>4251665600</v>
      </c>
    </row>
    <row r="47" spans="1:10">
      <c r="A47" s="14">
        <v>1</v>
      </c>
      <c r="B47" s="10" t="s">
        <v>199</v>
      </c>
      <c r="E47" s="11">
        <v>4814772000</v>
      </c>
      <c r="F47" s="11">
        <v>2489813000</v>
      </c>
      <c r="G47" s="38">
        <f t="shared" si="11"/>
        <v>2324959000</v>
      </c>
      <c r="I47" s="89"/>
      <c r="J47" s="89">
        <f t="shared" si="12"/>
        <v>2324959000</v>
      </c>
    </row>
    <row r="48" spans="1:10">
      <c r="A48" s="14">
        <v>2</v>
      </c>
      <c r="B48" s="10" t="s">
        <v>253</v>
      </c>
      <c r="E48" s="11">
        <v>19625000</v>
      </c>
      <c r="F48" s="11">
        <v>0</v>
      </c>
      <c r="G48" s="38">
        <f t="shared" si="11"/>
        <v>19625000</v>
      </c>
      <c r="I48" s="89">
        <f>G48</f>
        <v>19625000</v>
      </c>
      <c r="J48" s="89"/>
    </row>
    <row r="49" spans="1:10">
      <c r="A49" s="14">
        <v>5</v>
      </c>
      <c r="B49" s="10" t="s">
        <v>206</v>
      </c>
      <c r="E49" s="11">
        <v>961595000</v>
      </c>
      <c r="F49" s="11">
        <f>'[1]XDCB NS huyện'!$F$10</f>
        <v>765545000</v>
      </c>
      <c r="G49" s="38">
        <f t="shared" si="11"/>
        <v>196050000</v>
      </c>
      <c r="I49" s="89"/>
      <c r="J49" s="89">
        <f t="shared" si="12"/>
        <v>196050000</v>
      </c>
    </row>
    <row r="50" spans="1:10" ht="31.5">
      <c r="A50" s="14">
        <v>6</v>
      </c>
      <c r="B50" s="10" t="s">
        <v>254</v>
      </c>
      <c r="E50" s="11">
        <v>3534266000</v>
      </c>
      <c r="F50" s="11">
        <v>1803609400</v>
      </c>
      <c r="G50" s="38">
        <f t="shared" si="11"/>
        <v>1730656600</v>
      </c>
      <c r="I50" s="89"/>
      <c r="J50" s="89">
        <f t="shared" si="12"/>
        <v>1730656600</v>
      </c>
    </row>
    <row r="51" spans="1:10" ht="31.5">
      <c r="A51" s="14">
        <v>8</v>
      </c>
      <c r="B51" s="10" t="s">
        <v>255</v>
      </c>
      <c r="E51" s="11">
        <v>2384849500</v>
      </c>
      <c r="F51" s="11">
        <v>2352733500</v>
      </c>
      <c r="G51" s="38">
        <f t="shared" si="11"/>
        <v>32116000</v>
      </c>
      <c r="I51" s="89">
        <f t="shared" ref="I51:I53" si="16">G51</f>
        <v>32116000</v>
      </c>
      <c r="J51" s="89"/>
    </row>
    <row r="52" spans="1:10">
      <c r="A52" s="14">
        <v>10</v>
      </c>
      <c r="B52" s="10" t="s">
        <v>256</v>
      </c>
      <c r="E52" s="11">
        <v>258174000</v>
      </c>
      <c r="F52" s="11">
        <v>247407000</v>
      </c>
      <c r="G52" s="38">
        <f t="shared" si="11"/>
        <v>10767000</v>
      </c>
      <c r="I52" s="89">
        <f t="shared" si="16"/>
        <v>10767000</v>
      </c>
      <c r="J52" s="89"/>
    </row>
    <row r="53" spans="1:10">
      <c r="A53" s="14">
        <v>11</v>
      </c>
      <c r="B53" s="10" t="s">
        <v>257</v>
      </c>
      <c r="E53" s="11">
        <v>853463618</v>
      </c>
      <c r="F53" s="11">
        <v>596355184</v>
      </c>
      <c r="G53" s="38">
        <f t="shared" si="11"/>
        <v>257108434</v>
      </c>
      <c r="I53" s="89">
        <f t="shared" si="16"/>
        <v>257108434</v>
      </c>
      <c r="J53" s="89"/>
    </row>
  </sheetData>
  <mergeCells count="7">
    <mergeCell ref="A1:G1"/>
    <mergeCell ref="H7:J7"/>
    <mergeCell ref="A6:J6"/>
    <mergeCell ref="A2:J2"/>
    <mergeCell ref="A3:J3"/>
    <mergeCell ref="A4:J4"/>
    <mergeCell ref="A5:J5"/>
  </mergeCells>
  <pageMargins left="0.7" right="0.25" top="0.8" bottom="0.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TH huyen</vt:lpstr>
      <vt:lpstr>2.CC</vt:lpstr>
      <vt:lpstr>3.HL</vt:lpstr>
      <vt:lpstr>4.VL</vt:lpstr>
      <vt:lpstr>5.GL</vt:lpstr>
      <vt:lpstr>6.CL</vt:lpstr>
      <vt:lpstr>7.DK</vt:lpstr>
      <vt:lpstr>8.TP</vt:lpstr>
      <vt:lpstr>9.HH</vt:lpstr>
      <vt:lpstr>'2.CC'!Print_Area</vt:lpstr>
      <vt:lpstr>'3.HL'!Print_Area</vt:lpstr>
      <vt:lpstr>'4.VL'!Print_Area</vt:lpstr>
      <vt:lpstr>'5.GL'!Print_Area</vt:lpstr>
      <vt:lpstr>'6.CL'!Print_Area</vt:lpstr>
      <vt:lpstr>'7.DK'!Print_Area</vt:lpstr>
      <vt:lpstr>'8.TP'!Print_Area</vt:lpstr>
      <vt:lpstr>'9.HH'!Print_Area</vt:lpstr>
      <vt:lpstr>'TH huyen'!Print_Area</vt:lpstr>
      <vt:lpstr>'2.CC'!Print_Titles</vt:lpstr>
      <vt:lpstr>'3.HL'!Print_Titles</vt:lpstr>
      <vt:lpstr>'4.VL'!Print_Titles</vt:lpstr>
      <vt:lpstr>'5.GL'!Print_Titles</vt:lpstr>
      <vt:lpstr>'6.CL'!Print_Titles</vt:lpstr>
      <vt:lpstr>'7.DK'!Print_Titles</vt:lpstr>
      <vt:lpstr>'8.TP'!Print_Titles</vt:lpstr>
      <vt:lpstr>'9.HH'!Print_Titles</vt:lpstr>
      <vt:lpstr>'TH huyen'!Print_Titles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MrLong</cp:lastModifiedBy>
  <cp:lastPrinted>2024-04-10T02:51:26Z</cp:lastPrinted>
  <dcterms:created xsi:type="dcterms:W3CDTF">2018-02-08T02:57:00Z</dcterms:created>
  <dcterms:modified xsi:type="dcterms:W3CDTF">2024-05-05T09:36:29Z</dcterms:modified>
</cp:coreProperties>
</file>